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8800" windowHeight="12435" firstSheet="1" activeTab="1"/>
  </bookViews>
  <sheets>
    <sheet name="troškovnik 1 god  " sheetId="1" r:id="rId1"/>
    <sheet name="troškovnik -Grupa 1." sheetId="5" r:id="rId2"/>
  </sheets>
  <definedNames>
    <definedName name="_xlnm.Print_Area" localSheetId="0">'troškovnik 1 god  '!$A$1:$F$85</definedName>
    <definedName name="_xlnm.Print_Area" localSheetId="1">'troškovnik -Grupa 1.'!$A$1:$F$85</definedName>
  </definedNames>
  <calcPr calcId="15251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F66" i="5"/>
  <c r="F65"/>
  <c r="F62"/>
  <c r="F55"/>
  <c r="F54"/>
  <c r="F53"/>
  <c r="F51"/>
  <c r="F50"/>
  <c r="F49"/>
  <c r="F48"/>
  <c r="F47"/>
  <c r="F46"/>
  <c r="F45"/>
  <c r="F44"/>
  <c r="F43"/>
  <c r="F41"/>
  <c r="F39"/>
  <c r="F37"/>
  <c r="F34"/>
  <c r="F33"/>
  <c r="F30"/>
  <c r="F29"/>
  <c r="F25"/>
  <c r="F24"/>
  <c r="F16"/>
  <c r="F14"/>
  <c r="F12"/>
  <c r="F10"/>
  <c r="F18" s="1"/>
  <c r="F8"/>
  <c r="F57" l="1"/>
  <c r="F68"/>
  <c r="F10" i="1"/>
  <c r="F14"/>
  <c r="F70" i="5" l="1"/>
  <c r="F71" s="1"/>
  <c r="F72" s="1"/>
  <c r="F66" i="1"/>
  <c r="F65"/>
  <c r="F62"/>
  <c r="F55"/>
  <c r="F54"/>
  <c r="F53"/>
  <c r="F51"/>
  <c r="F50"/>
  <c r="F49"/>
  <c r="F48"/>
  <c r="F47"/>
  <c r="F46"/>
  <c r="F45"/>
  <c r="F44"/>
  <c r="F43"/>
  <c r="F41"/>
  <c r="F39"/>
  <c r="F37"/>
  <c r="F34"/>
  <c r="F33"/>
  <c r="F30"/>
  <c r="F29"/>
  <c r="F25"/>
  <c r="F24"/>
  <c r="F16"/>
  <c r="F18" s="1"/>
  <c r="F12"/>
  <c r="F8"/>
  <c r="F68" l="1"/>
  <c r="F57"/>
  <c r="F70" l="1"/>
  <c r="F71" s="1"/>
  <c r="F72" s="1"/>
</calcChain>
</file>

<file path=xl/sharedStrings.xml><?xml version="1.0" encoding="utf-8"?>
<sst xmlns="http://schemas.openxmlformats.org/spreadsheetml/2006/main" count="226" uniqueCount="88">
  <si>
    <t xml:space="preserve">PONUDBENI TROŠKOVNIK </t>
  </si>
  <si>
    <t>Red. br.</t>
  </si>
  <si>
    <t>OPIS RADOVA</t>
  </si>
  <si>
    <t>jed. mjere</t>
  </si>
  <si>
    <t>predvidiva ukupna količina</t>
  </si>
  <si>
    <t>jed. cijena</t>
  </si>
  <si>
    <t>Iznos Kn</t>
  </si>
  <si>
    <t>1.</t>
  </si>
  <si>
    <t>PRIPREMNI RADOVI</t>
  </si>
  <si>
    <t>1.1.</t>
  </si>
  <si>
    <t xml:space="preserve">Geodetsko označavanje radne dionice tehničkog čišćenja plovnog puta prema projektu održavanja prije početka radova, utvrđivanje regulacijske linije te fiksiranje poprečnih profila, </t>
  </si>
  <si>
    <t>Obračun prema broju poprečnik profila na radnoj dionici</t>
  </si>
  <si>
    <t>profil</t>
  </si>
  <si>
    <t>1.2.</t>
  </si>
  <si>
    <t>Obrada snimljenih podataka (koje osigurava Naručitelj) snimanja prije početka radova ili izvedenog stanja na podlozi iz Projekta održavanja s izradom dokaznica mjera</t>
  </si>
  <si>
    <t>Obračun prema dužini radne dionice</t>
  </si>
  <si>
    <t>km</t>
  </si>
  <si>
    <t>1.3.</t>
  </si>
  <si>
    <t>Obrada snimljenih podataka ( koje obavlja Naručitelj) prije odlaganja u koritu vodotoka s izradom podloge ili nakon završetaka odlaganja s nanošenjem snimljenih podataka na podlogu i izradom dokaznice mjera</t>
  </si>
  <si>
    <t>Obračun prema dužini dionice koja se obrađuje</t>
  </si>
  <si>
    <t>UKUPNO 1.:</t>
  </si>
  <si>
    <t>2.</t>
  </si>
  <si>
    <t>ISKOPI NANOSNOG MATERIJALA IZ KORITA VODOTOKA I INTERVENTNI RADOVI</t>
  </si>
  <si>
    <t>2.1.</t>
  </si>
  <si>
    <t>Strojni iskop pjeskovitog i muljevitog materijala iz korita vodotoka, plovnim bagerom refulerom</t>
  </si>
  <si>
    <t>Obračun po m3 izvađenog i odloženog materijala:</t>
  </si>
  <si>
    <t>Iskop s direktnim odlaganjem u vodotok</t>
  </si>
  <si>
    <r>
      <t>m</t>
    </r>
    <r>
      <rPr>
        <vertAlign val="superscript"/>
        <sz val="9"/>
        <rFont val="Arial"/>
        <family val="2"/>
        <charset val="238"/>
      </rPr>
      <t>3</t>
    </r>
  </si>
  <si>
    <t>iskop s odlaganjem na obalnu deponiju</t>
  </si>
  <si>
    <t>2.2.</t>
  </si>
  <si>
    <t>Strojni iskop nanosnog materijala iz korita vodotoka. Iskop se vrši plovnim bagerom, s utovarom u tegljenice, prijevozom , te istovarom:</t>
  </si>
  <si>
    <t>a)</t>
  </si>
  <si>
    <t>Iskop plovnim bagerom, s utovarom u tegljenicu
Obračun po m3 iskopanog i utovarenog materijala</t>
  </si>
  <si>
    <t>- iskop pijeska</t>
  </si>
  <si>
    <t>- iskop zemljano-pjeskovitog materijala</t>
  </si>
  <si>
    <t>b)</t>
  </si>
  <si>
    <t>Prijevoz iskopanog materijala tegljenicama:</t>
  </si>
  <si>
    <t>- na udaljenost 0-3 km</t>
  </si>
  <si>
    <t>- na udaljenost 3-5 km</t>
  </si>
  <si>
    <t>c)</t>
  </si>
  <si>
    <t>Istovar materijala plovnim bagerom na odlagalište na obali bez troškova uređenja i formiranja deponije</t>
  </si>
  <si>
    <t>Obračun po m3 istovarenog materijala</t>
  </si>
  <si>
    <t>d)</t>
  </si>
  <si>
    <t>Istovar materijala plovnim bagerom na odlagalište u koritu vodotoka iz tegljenica ili istovar tegljenica s otvorenim dnom. Obuhvaćeno manevriranje radi podešavanja na poziciju istresanja prema planu sačinjenom temeljem geodetskih snimaka odlagališta</t>
  </si>
  <si>
    <t>2.3.</t>
  </si>
  <si>
    <t xml:space="preserve">Deponiranje izvađenog materijala na obalnu deponiju radi daljnjeg komercijalnog korištenja obuhvaća troškove održavanja deponije, pristupnog puta, odvodnje deponije, angažiranja stroja (buldozera) na formiranju istovarenog materijala na deponiji, te čuvanja deponiranog materijala za vrijeme izvođenja radova. </t>
  </si>
  <si>
    <t>Obračun po količini deponiranog materijala</t>
  </si>
  <si>
    <t>2.4.</t>
  </si>
  <si>
    <t>Rad plovne i kopnene mehanizacije, te radnika s potrebnom ručnom sitnom mehanizacijom (mototnapila, trimer, motorni bušač i slično) na interventnim radovima koji se obavljaju u malom opsegu i kada nije moguće obaviti obračun po količinama, već se obračun vrši prema ostvarenim satima efektivnog rada.</t>
  </si>
  <si>
    <t xml:space="preserve"> - tehnički brod plovni bager</t>
  </si>
  <si>
    <t>sati</t>
  </si>
  <si>
    <t xml:space="preserve"> - tehnički brod istovarno postrojenje</t>
  </si>
  <si>
    <t xml:space="preserve"> - tehnički brod plovna dizalica</t>
  </si>
  <si>
    <t xml:space="preserve"> - motorni tegljač</t>
  </si>
  <si>
    <t xml:space="preserve"> - tegljenica ili barža za prijevoz materijala</t>
  </si>
  <si>
    <t xml:space="preserve"> - kopneni bager s kašikom cca 600 - 1500 litara</t>
  </si>
  <si>
    <t xml:space="preserve"> - buldozer snage cca 100 - 160 KS</t>
  </si>
  <si>
    <t xml:space="preserve"> - radnik II grupe</t>
  </si>
  <si>
    <t xml:space="preserve"> - radnik VI grupe</t>
  </si>
  <si>
    <t>2.5.</t>
  </si>
  <si>
    <t>Transport plovne mehanizacije od sjedišta tvrtke do mjesta rada i povratak. Obračunava se kod interventnih radova ili radova malog opsega na jednoj lokaciji čija vrijednost nije veća od 200.000 kn</t>
  </si>
  <si>
    <t>- plovni tegljač</t>
  </si>
  <si>
    <t>- tehnički brod</t>
  </si>
  <si>
    <t>- plovna teglenica</t>
  </si>
  <si>
    <t>UKUPNO 2.:</t>
  </si>
  <si>
    <t>3.</t>
  </si>
  <si>
    <t>ODRŽAVANJE OBJEKATA SIGURNOSTI PLOVIDBE</t>
  </si>
  <si>
    <t>3.1.</t>
  </si>
  <si>
    <r>
      <t>Izrada stabilizacijskog/temeljnog madraca od geotekstila Tip-400 gr/m</t>
    </r>
    <r>
      <rPr>
        <vertAlign val="superscript"/>
        <sz val="10"/>
        <rFont val="Arial"/>
        <family val="2"/>
      </rPr>
      <t>2</t>
    </r>
    <r>
      <rPr>
        <sz val="10"/>
        <rFont val="Arial"/>
        <family val="2"/>
      </rPr>
      <t xml:space="preserve"> kazetiranim faš. kobama  </t>
    </r>
    <r>
      <rPr>
        <sz val="10"/>
        <rFont val="Symbol"/>
        <family val="1"/>
        <charset val="2"/>
      </rPr>
      <t>f</t>
    </r>
    <r>
      <rPr>
        <sz val="10"/>
        <rFont val="Arial"/>
        <family val="2"/>
      </rPr>
      <t xml:space="preserve"> 20 cm na rasteru 2.5x2.5 m, a potopljenog lomljenim kamenom frakcije </t>
    </r>
    <r>
      <rPr>
        <sz val="10"/>
        <rFont val="Symbol"/>
        <family val="1"/>
        <charset val="2"/>
      </rPr>
      <t xml:space="preserve">f </t>
    </r>
    <r>
      <rPr>
        <sz val="10"/>
        <rFont val="Arial"/>
        <family val="2"/>
      </rPr>
      <t xml:space="preserve">15/30 cm u debljini sloja 30 cm. Radovi se izvode plovnom dizalicom, uz pomoć plovnih objekata (tegljenice, splavovi, pontoni, salamusi, ravne blatnjače). U cijenu uračunata nabava geotekstila i lomljenog kamena, dobava na mjesto ugradnje, kamionima i plovilima. Prosječna udaljenost prijevoza plovilima do 20 km. </t>
    </r>
  </si>
  <si>
    <t>Obračun se vrši po m2 izrađenog i potopljenog madraca</t>
  </si>
  <si>
    <r>
      <t>m</t>
    </r>
    <r>
      <rPr>
        <vertAlign val="superscript"/>
        <sz val="9"/>
        <rFont val="Arial"/>
        <family val="2"/>
        <charset val="238"/>
      </rPr>
      <t>2</t>
    </r>
  </si>
  <si>
    <t>3.2.</t>
  </si>
  <si>
    <t>Ugradnja lomljenog kamena u objekte sigurnosti plovidbe ( pera, uzdužne građevine, obaloutvrde, oznake za obilježavanje plovnog puta)  plovnom mehanizacijjom prema zadanom profilu iz tehničke dokumentacije. U cijenu uračunata nabava lomljenog kamena, dobava na mjesto ugradnje, kamionima i plovilima.  
Obračun se vrši po m3 ugrađenog lomljenog kamena:</t>
  </si>
  <si>
    <t>- s prosječnim prijevozom plovilima do 20 km</t>
  </si>
  <si>
    <t>- s prosječnim prijevozom plovilima do 50 km</t>
  </si>
  <si>
    <t>UKUPNO 3. :</t>
  </si>
  <si>
    <t>UKUPNO 1.+2.+3.</t>
  </si>
  <si>
    <t xml:space="preserve">PDV 25% </t>
  </si>
  <si>
    <t>SVEUKUPNO s PDV-om:</t>
  </si>
  <si>
    <t>Napomena: 
količine iskazane u troškovniku su predviđene</t>
  </si>
  <si>
    <t xml:space="preserve">radova tehničkog održavanja plovnog puta, te akvatorija luka i lučica na vodnom putu rijeke Drave i rijeke Dunav za 2017. godinu,
 prema Okvirnom sporazumu za razdoblje 2017. do  2020.god.
</t>
  </si>
  <si>
    <t>1.4.</t>
  </si>
  <si>
    <t>Obračun prema dužini  dionice na kojoj se vrši odlaganje</t>
  </si>
  <si>
    <t>Obračun po dužini radne dionice</t>
  </si>
  <si>
    <t>1.5.</t>
  </si>
  <si>
    <t>Gedetsko podvodno snimanje dionica mjesta odlaganja iskopanog materijala u koritu vodotoka prije početka odlaganja ili nakon dovršetka odlaganja. Snimanje po sistemu poprečnih profila koje se pružaju od lijeve do desne obale na prosječnom  razmaku 50 m ili sistemom snimanje kopletnog reljefa dna kako bi se nakon snimanja s dovoljnom točnošću mogla utvrditi količina deponiranog materijala.</t>
  </si>
  <si>
    <t>Geodetsko podvodno snimanje radne dionice tehničkog čišćenja plovnog puta prije početka radova ili nakon dovršetka radova (izvedeno stanje) prema rasteru poprečnih profila i utvrđenog pojasa plovnog puta iz Projekta održavanja, Profili koji se snimaju od lijeve do desne obale su u prosjeku na razmaku 50  m, a moguće i snimanje sistemom kompletnog reljefa dna.</t>
  </si>
  <si>
    <t>Za Izvoditelja
______________________________</t>
  </si>
</sst>
</file>

<file path=xl/styles.xml><?xml version="1.0" encoding="utf-8"?>
<styleSheet xmlns="http://schemas.openxmlformats.org/spreadsheetml/2006/main">
  <numFmts count="1">
    <numFmt numFmtId="43" formatCode="_-* #,##0.00\ _k_n_-;\-* #,##0.00\ _k_n_-;_-* &quot;-&quot;??\ _k_n_-;_-@_-"/>
  </numFmts>
  <fonts count="15">
    <font>
      <sz val="10"/>
      <name val="Arial"/>
      <family val="2"/>
      <charset val="238"/>
    </font>
    <font>
      <sz val="10"/>
      <name val="Arial"/>
      <family val="2"/>
      <charset val="238"/>
    </font>
    <font>
      <b/>
      <sz val="12"/>
      <name val="Arial"/>
      <family val="2"/>
      <charset val="238"/>
    </font>
    <font>
      <sz val="10"/>
      <name val="Arial"/>
      <family val="2"/>
    </font>
    <font>
      <b/>
      <sz val="10"/>
      <name val="Arial"/>
      <family val="2"/>
      <charset val="238"/>
    </font>
    <font>
      <sz val="9"/>
      <name val="Arial"/>
      <family val="2"/>
    </font>
    <font>
      <sz val="9"/>
      <name val="Arial"/>
      <family val="2"/>
      <charset val="238"/>
    </font>
    <font>
      <b/>
      <sz val="10"/>
      <name val="Arial"/>
      <family val="2"/>
    </font>
    <font>
      <sz val="10"/>
      <color indexed="8"/>
      <name val="Arial"/>
      <family val="2"/>
      <charset val="238"/>
    </font>
    <font>
      <sz val="9"/>
      <color indexed="8"/>
      <name val="Arial"/>
      <family val="2"/>
      <charset val="238"/>
    </font>
    <font>
      <b/>
      <sz val="9"/>
      <name val="Arial"/>
      <family val="2"/>
      <charset val="238"/>
    </font>
    <font>
      <b/>
      <sz val="9"/>
      <name val="Arial"/>
      <family val="2"/>
    </font>
    <font>
      <vertAlign val="superscript"/>
      <sz val="9"/>
      <name val="Arial"/>
      <family val="2"/>
      <charset val="238"/>
    </font>
    <font>
      <vertAlign val="superscript"/>
      <sz val="10"/>
      <name val="Arial"/>
      <family val="2"/>
    </font>
    <font>
      <sz val="10"/>
      <name val="Symbol"/>
      <family val="1"/>
      <charset val="2"/>
    </font>
  </fonts>
  <fills count="3">
    <fill>
      <patternFill patternType="none"/>
    </fill>
    <fill>
      <patternFill patternType="gray125"/>
    </fill>
    <fill>
      <patternFill patternType="solid">
        <fgColor indexed="2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119">
    <xf numFmtId="0" fontId="0" fillId="0" borderId="0" xfId="0"/>
    <xf numFmtId="0" fontId="3" fillId="0" borderId="0" xfId="0" applyFont="1"/>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4" fontId="6" fillId="2" borderId="2" xfId="0" applyNumberFormat="1" applyFont="1" applyFill="1" applyBorder="1" applyAlignment="1">
      <alignment horizontal="center" vertical="center" wrapText="1"/>
    </xf>
    <xf numFmtId="4" fontId="6" fillId="2" borderId="2" xfId="0" applyNumberFormat="1" applyFont="1" applyFill="1" applyBorder="1" applyAlignment="1">
      <alignment horizontal="center" vertical="center"/>
    </xf>
    <xf numFmtId="0" fontId="5" fillId="0" borderId="2" xfId="0" applyFont="1" applyBorder="1" applyAlignment="1">
      <alignment horizontal="center"/>
    </xf>
    <xf numFmtId="0" fontId="5" fillId="0" borderId="2" xfId="0" applyFont="1" applyBorder="1"/>
    <xf numFmtId="0" fontId="6" fillId="0" borderId="2" xfId="0" applyFont="1" applyBorder="1"/>
    <xf numFmtId="4" fontId="6" fillId="0" borderId="2" xfId="0" applyNumberFormat="1" applyFont="1" applyBorder="1" applyAlignment="1">
      <alignment horizontal="right"/>
    </xf>
    <xf numFmtId="4" fontId="6" fillId="0" borderId="2" xfId="0" applyNumberFormat="1" applyFont="1" applyBorder="1"/>
    <xf numFmtId="0" fontId="7" fillId="2" borderId="2" xfId="0" applyFont="1" applyFill="1" applyBorder="1" applyAlignment="1">
      <alignment horizontal="center" vertical="center"/>
    </xf>
    <xf numFmtId="49" fontId="7" fillId="2" borderId="3" xfId="0" applyNumberFormat="1" applyFont="1" applyFill="1" applyBorder="1" applyAlignment="1">
      <alignment horizontal="left" vertical="center" wrapText="1" readingOrder="1"/>
    </xf>
    <xf numFmtId="0" fontId="6" fillId="2" borderId="3" xfId="0" applyFont="1" applyFill="1" applyBorder="1" applyAlignment="1">
      <alignment vertical="center"/>
    </xf>
    <xf numFmtId="4" fontId="6" fillId="2" borderId="3" xfId="0" applyNumberFormat="1" applyFont="1" applyFill="1" applyBorder="1" applyAlignment="1">
      <alignment horizontal="right" vertical="center"/>
    </xf>
    <xf numFmtId="4" fontId="6" fillId="2" borderId="3" xfId="0" applyNumberFormat="1" applyFont="1" applyFill="1" applyBorder="1" applyAlignment="1">
      <alignment vertical="center"/>
    </xf>
    <xf numFmtId="4" fontId="6" fillId="2" borderId="4" xfId="0" applyNumberFormat="1" applyFont="1" applyFill="1" applyBorder="1"/>
    <xf numFmtId="0" fontId="1" fillId="0" borderId="5" xfId="0" applyFont="1" applyBorder="1" applyAlignment="1">
      <alignment horizontal="center" vertical="top"/>
    </xf>
    <xf numFmtId="0" fontId="8" fillId="0" borderId="5" xfId="0" applyFont="1" applyBorder="1" applyAlignment="1">
      <alignment wrapText="1"/>
    </xf>
    <xf numFmtId="0" fontId="9" fillId="0" borderId="5" xfId="0" applyFont="1" applyBorder="1" applyAlignment="1">
      <alignment horizontal="center"/>
    </xf>
    <xf numFmtId="4" fontId="6" fillId="0" borderId="5" xfId="0" applyNumberFormat="1" applyFont="1" applyBorder="1" applyAlignment="1">
      <alignment horizontal="right"/>
    </xf>
    <xf numFmtId="4" fontId="6" fillId="0" borderId="5" xfId="0" applyNumberFormat="1" applyFont="1" applyBorder="1"/>
    <xf numFmtId="0" fontId="1" fillId="0" borderId="6" xfId="0" applyFont="1" applyBorder="1" applyAlignment="1">
      <alignment horizontal="center" vertical="top"/>
    </xf>
    <xf numFmtId="0" fontId="8" fillId="0" borderId="6" xfId="0" applyFont="1" applyBorder="1" applyAlignment="1">
      <alignment wrapText="1"/>
    </xf>
    <xf numFmtId="0" fontId="9" fillId="0" borderId="6" xfId="0" applyFont="1" applyBorder="1" applyAlignment="1">
      <alignment horizontal="center"/>
    </xf>
    <xf numFmtId="4" fontId="6" fillId="0" borderId="6" xfId="0" applyNumberFormat="1" applyFont="1" applyBorder="1" applyAlignment="1">
      <alignment horizontal="right"/>
    </xf>
    <xf numFmtId="4" fontId="6" fillId="0" borderId="6" xfId="0" applyNumberFormat="1" applyFont="1" applyBorder="1" applyAlignment="1"/>
    <xf numFmtId="4" fontId="6" fillId="0" borderId="6" xfId="0" applyNumberFormat="1" applyFont="1" applyFill="1" applyBorder="1" applyAlignment="1">
      <alignment horizontal="right"/>
    </xf>
    <xf numFmtId="0" fontId="3" fillId="0" borderId="6" xfId="0" applyFont="1" applyBorder="1" applyAlignment="1">
      <alignment horizontal="center" vertical="top"/>
    </xf>
    <xf numFmtId="0" fontId="3" fillId="0" borderId="6" xfId="0" applyFont="1" applyBorder="1" applyAlignment="1">
      <alignment horizontal="justify" vertical="top" wrapText="1"/>
    </xf>
    <xf numFmtId="0" fontId="6" fillId="0" borderId="6" xfId="0" applyFont="1" applyBorder="1" applyAlignment="1">
      <alignment horizontal="center"/>
    </xf>
    <xf numFmtId="4" fontId="6" fillId="0" borderId="6" xfId="0" applyNumberFormat="1" applyFont="1" applyBorder="1"/>
    <xf numFmtId="0" fontId="3" fillId="2" borderId="2" xfId="0" applyFont="1" applyFill="1" applyBorder="1" applyAlignment="1">
      <alignment horizontal="center" vertical="top"/>
    </xf>
    <xf numFmtId="0" fontId="3" fillId="2" borderId="2" xfId="0" applyFont="1" applyFill="1" applyBorder="1" applyAlignment="1">
      <alignment horizontal="justify" vertical="top" wrapText="1"/>
    </xf>
    <xf numFmtId="0" fontId="6" fillId="2" borderId="2" xfId="0" applyFont="1" applyFill="1" applyBorder="1" applyAlignment="1">
      <alignment horizontal="center"/>
    </xf>
    <xf numFmtId="4" fontId="6" fillId="2" borderId="2" xfId="0" applyNumberFormat="1" applyFont="1" applyFill="1" applyBorder="1" applyAlignment="1">
      <alignment horizontal="right"/>
    </xf>
    <xf numFmtId="4" fontId="6" fillId="2" borderId="2" xfId="0" applyNumberFormat="1" applyFont="1" applyFill="1" applyBorder="1"/>
    <xf numFmtId="4" fontId="10" fillId="2" borderId="2" xfId="0" applyNumberFormat="1" applyFont="1" applyFill="1" applyBorder="1"/>
    <xf numFmtId="0" fontId="11" fillId="0" borderId="6" xfId="0" applyFont="1" applyBorder="1" applyAlignment="1">
      <alignment horizontal="center" vertical="center"/>
    </xf>
    <xf numFmtId="0" fontId="10" fillId="0" borderId="6" xfId="0" applyFont="1" applyBorder="1" applyAlignment="1">
      <alignment horizontal="left" vertical="center" wrapText="1"/>
    </xf>
    <xf numFmtId="4" fontId="10" fillId="0" borderId="6" xfId="0" applyNumberFormat="1" applyFont="1" applyBorder="1" applyAlignment="1">
      <alignment vertical="center"/>
    </xf>
    <xf numFmtId="4" fontId="10" fillId="0" borderId="6" xfId="0" applyNumberFormat="1" applyFont="1" applyBorder="1" applyAlignment="1">
      <alignment horizontal="right" vertical="center"/>
    </xf>
    <xf numFmtId="4" fontId="6" fillId="0" borderId="6" xfId="1" applyNumberFormat="1" applyFont="1" applyBorder="1" applyAlignment="1">
      <alignment horizontal="right" vertical="center" wrapText="1"/>
    </xf>
    <xf numFmtId="4" fontId="6" fillId="0" borderId="6" xfId="0" applyNumberFormat="1" applyFont="1" applyBorder="1" applyAlignment="1">
      <alignment vertical="center"/>
    </xf>
    <xf numFmtId="0" fontId="3" fillId="0" borderId="0" xfId="0" applyFont="1" applyAlignment="1">
      <alignment vertical="center"/>
    </xf>
    <xf numFmtId="0" fontId="3" fillId="0" borderId="6" xfId="0" applyFont="1" applyBorder="1" applyAlignment="1">
      <alignment horizontal="center" vertical="center"/>
    </xf>
    <xf numFmtId="49" fontId="3" fillId="0" borderId="6" xfId="0" applyNumberFormat="1" applyFont="1" applyBorder="1" applyAlignment="1">
      <alignment horizontal="justify" vertical="center" wrapText="1"/>
    </xf>
    <xf numFmtId="0" fontId="6" fillId="0" borderId="6" xfId="0" applyFont="1" applyBorder="1" applyAlignment="1">
      <alignment horizontal="center" vertical="center"/>
    </xf>
    <xf numFmtId="4" fontId="6" fillId="0" borderId="6" xfId="0" applyNumberFormat="1" applyFont="1" applyBorder="1" applyAlignment="1">
      <alignment horizontal="right" vertical="center"/>
    </xf>
    <xf numFmtId="49" fontId="3" fillId="0" borderId="6" xfId="0" applyNumberFormat="1" applyFont="1" applyBorder="1" applyAlignment="1">
      <alignment horizontal="justify" vertical="top" wrapText="1"/>
    </xf>
    <xf numFmtId="49" fontId="3" fillId="0" borderId="6" xfId="0" applyNumberFormat="1" applyFont="1" applyBorder="1" applyAlignment="1">
      <alignment vertical="top" wrapText="1"/>
    </xf>
    <xf numFmtId="0" fontId="3" fillId="0" borderId="6" xfId="0" applyFont="1" applyBorder="1" applyAlignment="1">
      <alignment horizontal="left" vertical="top" wrapText="1"/>
    </xf>
    <xf numFmtId="4" fontId="6" fillId="0" borderId="6" xfId="1" applyNumberFormat="1" applyFont="1" applyBorder="1" applyAlignment="1">
      <alignment horizontal="right" wrapText="1"/>
    </xf>
    <xf numFmtId="49" fontId="3" fillId="0" borderId="6" xfId="0" applyNumberFormat="1" applyFont="1" applyBorder="1" applyAlignment="1">
      <alignment horizontal="left" vertical="top" wrapText="1"/>
    </xf>
    <xf numFmtId="4" fontId="3" fillId="0" borderId="0" xfId="0" applyNumberFormat="1" applyFont="1" applyAlignment="1">
      <alignment vertical="center"/>
    </xf>
    <xf numFmtId="49" fontId="3" fillId="0" borderId="6" xfId="0" applyNumberFormat="1" applyFont="1" applyBorder="1" applyAlignment="1">
      <alignment horizontal="justify" wrapText="1"/>
    </xf>
    <xf numFmtId="4" fontId="3" fillId="0" borderId="0" xfId="0" applyNumberFormat="1" applyFont="1"/>
    <xf numFmtId="49" fontId="3" fillId="0" borderId="6" xfId="0" applyNumberFormat="1" applyFont="1" applyFill="1" applyBorder="1" applyAlignment="1">
      <alignment horizontal="justify" vertical="top" wrapText="1"/>
    </xf>
    <xf numFmtId="0" fontId="3" fillId="0" borderId="6" xfId="0" applyNumberFormat="1" applyFont="1" applyBorder="1" applyAlignment="1">
      <alignment horizontal="justify" vertical="top" wrapText="1"/>
    </xf>
    <xf numFmtId="0" fontId="3" fillId="0" borderId="6" xfId="0" applyNumberFormat="1" applyFont="1" applyBorder="1" applyAlignment="1">
      <alignment horizontal="justify" wrapText="1"/>
    </xf>
    <xf numFmtId="0" fontId="3" fillId="0" borderId="6" xfId="0" applyFont="1" applyBorder="1" applyAlignment="1">
      <alignment horizontal="justify" wrapText="1"/>
    </xf>
    <xf numFmtId="49" fontId="4" fillId="2" borderId="2" xfId="0" applyNumberFormat="1" applyFont="1" applyFill="1" applyBorder="1" applyAlignment="1">
      <alignment horizontal="justify" wrapText="1"/>
    </xf>
    <xf numFmtId="0" fontId="3" fillId="0" borderId="8" xfId="0" applyFont="1" applyBorder="1" applyAlignment="1">
      <alignment horizontal="center" vertical="top"/>
    </xf>
    <xf numFmtId="0" fontId="3" fillId="0" borderId="8" xfId="0" applyFont="1" applyBorder="1" applyAlignment="1">
      <alignment horizontal="justify" wrapText="1"/>
    </xf>
    <xf numFmtId="0" fontId="6" fillId="0" borderId="8" xfId="0" applyFont="1" applyBorder="1" applyAlignment="1">
      <alignment horizontal="center"/>
    </xf>
    <xf numFmtId="4" fontId="6" fillId="0" borderId="8" xfId="0" applyNumberFormat="1" applyFont="1" applyBorder="1" applyAlignment="1">
      <alignment horizontal="right"/>
    </xf>
    <xf numFmtId="4" fontId="6" fillId="0" borderId="8" xfId="0" applyNumberFormat="1" applyFont="1" applyBorder="1"/>
    <xf numFmtId="4" fontId="10" fillId="0" borderId="8" xfId="0" applyNumberFormat="1" applyFont="1" applyBorder="1"/>
    <xf numFmtId="0" fontId="5" fillId="0" borderId="0" xfId="0" applyFont="1" applyBorder="1" applyAlignment="1">
      <alignment horizontal="center" vertical="top"/>
    </xf>
    <xf numFmtId="0" fontId="5" fillId="0" borderId="0" xfId="0" applyFont="1" applyBorder="1" applyAlignment="1">
      <alignment horizontal="justify" wrapText="1"/>
    </xf>
    <xf numFmtId="0" fontId="6" fillId="0" borderId="0" xfId="0" applyFont="1" applyBorder="1" applyAlignment="1">
      <alignment horizontal="center"/>
    </xf>
    <xf numFmtId="4" fontId="6" fillId="0" borderId="0" xfId="0" applyNumberFormat="1" applyFont="1" applyBorder="1" applyAlignment="1">
      <alignment horizontal="right"/>
    </xf>
    <xf numFmtId="4" fontId="6" fillId="0" borderId="0" xfId="0" applyNumberFormat="1" applyFont="1" applyBorder="1"/>
    <xf numFmtId="4" fontId="10" fillId="0" borderId="0" xfId="0" applyNumberFormat="1" applyFont="1" applyBorder="1"/>
    <xf numFmtId="0" fontId="6" fillId="0" borderId="6" xfId="0" applyFont="1" applyBorder="1"/>
    <xf numFmtId="0" fontId="5" fillId="0" borderId="6" xfId="0" applyFont="1" applyBorder="1" applyAlignment="1">
      <alignment horizontal="center" vertical="top"/>
    </xf>
    <xf numFmtId="0" fontId="5" fillId="0" borderId="6" xfId="0" applyFont="1" applyBorder="1" applyAlignment="1">
      <alignment horizontal="justify" vertical="top" wrapText="1"/>
    </xf>
    <xf numFmtId="0" fontId="3" fillId="0" borderId="6" xfId="0" applyFont="1" applyFill="1" applyBorder="1" applyAlignment="1">
      <alignment horizontal="justify" vertical="top" wrapText="1"/>
    </xf>
    <xf numFmtId="49" fontId="3" fillId="0" borderId="6" xfId="0" applyNumberFormat="1" applyFont="1" applyFill="1" applyBorder="1" applyAlignment="1">
      <alignment horizontal="left" vertical="center" wrapText="1"/>
    </xf>
    <xf numFmtId="0" fontId="4" fillId="2" borderId="2" xfId="0" applyFont="1" applyFill="1" applyBorder="1" applyAlignment="1">
      <alignment horizontal="justify" wrapText="1"/>
    </xf>
    <xf numFmtId="0" fontId="5" fillId="2" borderId="7" xfId="0" applyFont="1" applyFill="1" applyBorder="1" applyAlignment="1">
      <alignment horizontal="center" vertical="top"/>
    </xf>
    <xf numFmtId="0" fontId="4" fillId="2" borderId="4" xfId="0" applyFont="1" applyFill="1" applyBorder="1" applyAlignment="1">
      <alignment horizontal="justify" wrapText="1"/>
    </xf>
    <xf numFmtId="0" fontId="6" fillId="2" borderId="7" xfId="0" applyFont="1" applyFill="1" applyBorder="1" applyAlignment="1">
      <alignment horizontal="center"/>
    </xf>
    <xf numFmtId="4" fontId="6" fillId="2" borderId="3" xfId="0" applyNumberFormat="1" applyFont="1" applyFill="1" applyBorder="1" applyAlignment="1">
      <alignment horizontal="right"/>
    </xf>
    <xf numFmtId="4" fontId="6" fillId="2" borderId="3" xfId="0" applyNumberFormat="1" applyFont="1" applyFill="1" applyBorder="1"/>
    <xf numFmtId="4" fontId="10" fillId="2" borderId="4" xfId="0" applyNumberFormat="1" applyFont="1" applyFill="1" applyBorder="1"/>
    <xf numFmtId="0" fontId="5" fillId="0" borderId="7" xfId="0" applyFont="1" applyBorder="1" applyAlignment="1">
      <alignment horizontal="center"/>
    </xf>
    <xf numFmtId="0" fontId="3" fillId="0" borderId="4" xfId="0" applyFont="1" applyBorder="1" applyAlignment="1">
      <alignment vertical="top"/>
    </xf>
    <xf numFmtId="0" fontId="6" fillId="0" borderId="7" xfId="0" applyFont="1" applyBorder="1" applyAlignment="1">
      <alignment horizontal="center"/>
    </xf>
    <xf numFmtId="4" fontId="6" fillId="0" borderId="3" xfId="0" applyNumberFormat="1" applyFont="1" applyBorder="1" applyAlignment="1">
      <alignment horizontal="right"/>
    </xf>
    <xf numFmtId="4" fontId="6" fillId="0" borderId="3" xfId="0" applyNumberFormat="1" applyFont="1" applyBorder="1"/>
    <xf numFmtId="4" fontId="6" fillId="0" borderId="4" xfId="0" applyNumberFormat="1" applyFont="1" applyBorder="1"/>
    <xf numFmtId="0" fontId="5" fillId="2" borderId="7" xfId="0" applyFont="1" applyFill="1" applyBorder="1" applyAlignment="1">
      <alignment horizontal="center"/>
    </xf>
    <xf numFmtId="0" fontId="4" fillId="2" borderId="4" xfId="0" applyFont="1" applyFill="1" applyBorder="1" applyAlignment="1">
      <alignment vertical="top"/>
    </xf>
    <xf numFmtId="0" fontId="5" fillId="0" borderId="0" xfId="0" applyFont="1" applyAlignment="1">
      <alignment horizontal="center"/>
    </xf>
    <xf numFmtId="0" fontId="6" fillId="0" borderId="0" xfId="0" applyFont="1" applyAlignment="1">
      <alignment vertical="top"/>
    </xf>
    <xf numFmtId="0" fontId="6" fillId="0" borderId="0" xfId="0" applyFont="1" applyAlignment="1">
      <alignment horizontal="center"/>
    </xf>
    <xf numFmtId="4" fontId="6" fillId="0" borderId="0" xfId="0" applyNumberFormat="1" applyFont="1" applyAlignment="1">
      <alignment horizontal="right"/>
    </xf>
    <xf numFmtId="4" fontId="6" fillId="0" borderId="0" xfId="0" applyNumberFormat="1" applyFont="1"/>
    <xf numFmtId="0" fontId="5" fillId="0" borderId="0" xfId="0" applyFont="1" applyBorder="1" applyAlignment="1">
      <alignment horizontal="center"/>
    </xf>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49" fontId="7" fillId="2" borderId="3" xfId="0" applyNumberFormat="1" applyFont="1" applyFill="1" applyBorder="1" applyAlignment="1">
      <alignment horizontal="left" vertical="center" wrapText="1" readingOrder="1"/>
    </xf>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0" fontId="8" fillId="0" borderId="6" xfId="0" applyFont="1" applyBorder="1" applyAlignment="1">
      <alignment vertical="top" wrapText="1"/>
    </xf>
    <xf numFmtId="16" fontId="0" fillId="0" borderId="6" xfId="0" applyNumberFormat="1" applyFont="1" applyBorder="1" applyAlignment="1">
      <alignment horizontal="center" vertical="top"/>
    </xf>
    <xf numFmtId="0" fontId="0" fillId="0" borderId="6" xfId="0" applyFont="1" applyBorder="1" applyAlignment="1">
      <alignment horizontal="center" vertical="top"/>
    </xf>
    <xf numFmtId="0" fontId="10" fillId="0" borderId="0" xfId="0" applyFont="1" applyBorder="1" applyAlignment="1">
      <alignment horizontal="center" vertical="top" wrapText="1"/>
    </xf>
    <xf numFmtId="0" fontId="2" fillId="0" borderId="0" xfId="0" applyFont="1" applyAlignment="1">
      <alignment horizontal="center" vertical="center" wrapText="1"/>
    </xf>
    <xf numFmtId="0" fontId="4" fillId="0" borderId="1" xfId="0" applyFont="1" applyBorder="1" applyAlignment="1">
      <alignment horizontal="center" vertical="center" wrapText="1"/>
    </xf>
    <xf numFmtId="49" fontId="7" fillId="2" borderId="7" xfId="0" applyNumberFormat="1" applyFont="1" applyFill="1" applyBorder="1" applyAlignment="1">
      <alignment horizontal="left" vertical="center" wrapText="1" readingOrder="1"/>
    </xf>
    <xf numFmtId="49" fontId="7" fillId="2" borderId="3" xfId="0" applyNumberFormat="1" applyFont="1" applyFill="1" applyBorder="1" applyAlignment="1">
      <alignment horizontal="left" vertical="center" wrapText="1" readingOrder="1"/>
    </xf>
    <xf numFmtId="49" fontId="7" fillId="2" borderId="4" xfId="0" applyNumberFormat="1" applyFont="1" applyFill="1" applyBorder="1" applyAlignment="1">
      <alignment horizontal="left" vertical="center" wrapText="1" readingOrder="1"/>
    </xf>
    <xf numFmtId="49" fontId="7" fillId="2" borderId="2" xfId="0" applyNumberFormat="1" applyFont="1" applyFill="1" applyBorder="1" applyAlignment="1">
      <alignment horizontal="left" vertical="center" wrapText="1" readingOrder="1"/>
    </xf>
    <xf numFmtId="0" fontId="1" fillId="0" borderId="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85"/>
  <sheetViews>
    <sheetView topLeftCell="A63" zoomScaleNormal="100" zoomScaleSheetLayoutView="100" workbookViewId="0">
      <selection activeCell="E10" sqref="E1:E1048576"/>
    </sheetView>
  </sheetViews>
  <sheetFormatPr defaultRowHeight="12.75"/>
  <cols>
    <col min="1" max="1" width="5.85546875" style="95" customWidth="1"/>
    <col min="2" max="2" width="42.140625" style="96" customWidth="1"/>
    <col min="3" max="3" width="7.42578125" style="97" customWidth="1"/>
    <col min="4" max="4" width="10.140625" style="98" customWidth="1"/>
    <col min="5" max="5" width="8.85546875" style="99" customWidth="1"/>
    <col min="6" max="6" width="12.140625" style="99" customWidth="1"/>
    <col min="7" max="8" width="9.140625" style="1"/>
    <col min="9" max="9" width="11.7109375" style="1" bestFit="1" customWidth="1"/>
    <col min="10" max="16384" width="9.140625" style="1"/>
  </cols>
  <sheetData>
    <row r="1" spans="1:6" ht="15.75">
      <c r="A1" s="110" t="s">
        <v>0</v>
      </c>
      <c r="B1" s="110"/>
      <c r="C1" s="110"/>
      <c r="D1" s="110"/>
      <c r="E1" s="110"/>
      <c r="F1" s="110"/>
    </row>
    <row r="2" spans="1:6" ht="51.75" customHeight="1">
      <c r="A2" s="111" t="s">
        <v>80</v>
      </c>
      <c r="B2" s="111"/>
      <c r="C2" s="111"/>
      <c r="D2" s="111"/>
      <c r="E2" s="111"/>
      <c r="F2" s="111"/>
    </row>
    <row r="3" spans="1:6" ht="37.5" customHeight="1">
      <c r="A3" s="2" t="s">
        <v>1</v>
      </c>
      <c r="B3" s="3" t="s">
        <v>2</v>
      </c>
      <c r="C3" s="4" t="s">
        <v>3</v>
      </c>
      <c r="D3" s="5" t="s">
        <v>4</v>
      </c>
      <c r="E3" s="6" t="s">
        <v>5</v>
      </c>
      <c r="F3" s="6" t="s">
        <v>6</v>
      </c>
    </row>
    <row r="4" spans="1:6">
      <c r="A4" s="7"/>
      <c r="B4" s="8"/>
      <c r="C4" s="9"/>
      <c r="D4" s="10"/>
      <c r="E4" s="11"/>
      <c r="F4" s="11"/>
    </row>
    <row r="5" spans="1:6" ht="25.5" customHeight="1">
      <c r="A5" s="12" t="s">
        <v>7</v>
      </c>
      <c r="B5" s="13" t="s">
        <v>8</v>
      </c>
      <c r="C5" s="14"/>
      <c r="D5" s="15"/>
      <c r="E5" s="16"/>
      <c r="F5" s="17"/>
    </row>
    <row r="6" spans="1:6" customFormat="1">
      <c r="A6" s="18"/>
      <c r="B6" s="19"/>
      <c r="C6" s="20"/>
      <c r="D6" s="21"/>
      <c r="E6" s="21"/>
      <c r="F6" s="22"/>
    </row>
    <row r="7" spans="1:6" customFormat="1" ht="51">
      <c r="A7" s="23" t="s">
        <v>9</v>
      </c>
      <c r="B7" s="24" t="s">
        <v>10</v>
      </c>
      <c r="C7" s="25"/>
      <c r="D7" s="26"/>
      <c r="E7" s="26"/>
      <c r="F7" s="27"/>
    </row>
    <row r="8" spans="1:6" customFormat="1" ht="25.5">
      <c r="A8" s="23"/>
      <c r="B8" s="24" t="s">
        <v>11</v>
      </c>
      <c r="C8" s="25" t="s">
        <v>12</v>
      </c>
      <c r="D8" s="28">
        <v>30</v>
      </c>
      <c r="E8" s="26">
        <v>220</v>
      </c>
      <c r="F8" s="27">
        <f>+D8*E8</f>
        <v>6600</v>
      </c>
    </row>
    <row r="9" spans="1:6" customFormat="1" ht="114.75">
      <c r="A9" s="23" t="s">
        <v>13</v>
      </c>
      <c r="B9" s="106" t="s">
        <v>86</v>
      </c>
      <c r="C9" s="25"/>
      <c r="D9" s="26"/>
      <c r="E9" s="26"/>
      <c r="F9" s="27"/>
    </row>
    <row r="10" spans="1:6" customFormat="1">
      <c r="A10" s="23"/>
      <c r="B10" s="24" t="s">
        <v>83</v>
      </c>
      <c r="C10" s="25" t="s">
        <v>16</v>
      </c>
      <c r="D10" s="26">
        <v>2</v>
      </c>
      <c r="E10" s="26">
        <v>6900</v>
      </c>
      <c r="F10" s="27">
        <f>+D10*E10</f>
        <v>13800</v>
      </c>
    </row>
    <row r="11" spans="1:6" customFormat="1" ht="51">
      <c r="A11" s="107" t="s">
        <v>17</v>
      </c>
      <c r="B11" s="24" t="s">
        <v>14</v>
      </c>
      <c r="C11" s="25"/>
      <c r="D11" s="28"/>
      <c r="E11" s="26"/>
      <c r="F11" s="27"/>
    </row>
    <row r="12" spans="1:6" customFormat="1">
      <c r="A12" s="23"/>
      <c r="B12" s="24" t="s">
        <v>15</v>
      </c>
      <c r="C12" s="25" t="s">
        <v>16</v>
      </c>
      <c r="D12" s="28">
        <v>4</v>
      </c>
      <c r="E12" s="26">
        <v>6800</v>
      </c>
      <c r="F12" s="27">
        <f>+D12*E12</f>
        <v>27200</v>
      </c>
    </row>
    <row r="13" spans="1:6" customFormat="1" ht="114.75">
      <c r="A13" s="23" t="s">
        <v>81</v>
      </c>
      <c r="B13" s="24" t="s">
        <v>85</v>
      </c>
      <c r="C13" s="25"/>
      <c r="D13" s="26"/>
      <c r="E13" s="26"/>
      <c r="F13" s="27"/>
    </row>
    <row r="14" spans="1:6" customFormat="1" ht="25.5">
      <c r="A14" s="23"/>
      <c r="B14" s="24" t="s">
        <v>82</v>
      </c>
      <c r="C14" s="25" t="s">
        <v>16</v>
      </c>
      <c r="D14" s="26">
        <v>2</v>
      </c>
      <c r="E14" s="26">
        <v>5750</v>
      </c>
      <c r="F14" s="27">
        <f>+D14*E14</f>
        <v>11500</v>
      </c>
    </row>
    <row r="15" spans="1:6" customFormat="1" ht="63.75">
      <c r="A15" s="108" t="s">
        <v>84</v>
      </c>
      <c r="B15" s="24" t="s">
        <v>18</v>
      </c>
      <c r="C15" s="25"/>
      <c r="D15" s="28"/>
      <c r="E15" s="26"/>
      <c r="F15" s="27"/>
    </row>
    <row r="16" spans="1:6" customFormat="1">
      <c r="A16" s="23"/>
      <c r="B16" s="24" t="s">
        <v>19</v>
      </c>
      <c r="C16" s="25" t="s">
        <v>16</v>
      </c>
      <c r="D16" s="28">
        <v>4</v>
      </c>
      <c r="E16" s="26">
        <v>5650</v>
      </c>
      <c r="F16" s="27">
        <f>+D16*E16</f>
        <v>22600</v>
      </c>
    </row>
    <row r="17" spans="1:10">
      <c r="A17" s="29"/>
      <c r="B17" s="30"/>
      <c r="C17" s="31"/>
      <c r="D17" s="26"/>
      <c r="E17" s="32"/>
      <c r="F17" s="32"/>
    </row>
    <row r="18" spans="1:10">
      <c r="A18" s="33"/>
      <c r="B18" s="34" t="s">
        <v>20</v>
      </c>
      <c r="C18" s="35"/>
      <c r="D18" s="36"/>
      <c r="E18" s="37"/>
      <c r="F18" s="38">
        <f>SUM(F6:F17)</f>
        <v>81700</v>
      </c>
    </row>
    <row r="19" spans="1:10" s="45" customFormat="1">
      <c r="A19" s="39"/>
      <c r="B19" s="40"/>
      <c r="C19" s="41"/>
      <c r="D19" s="42"/>
      <c r="E19" s="43"/>
      <c r="F19" s="44"/>
    </row>
    <row r="20" spans="1:10" s="45" customFormat="1" ht="25.5" customHeight="1">
      <c r="A20" s="12" t="s">
        <v>21</v>
      </c>
      <c r="B20" s="112" t="s">
        <v>22</v>
      </c>
      <c r="C20" s="113"/>
      <c r="D20" s="113"/>
      <c r="E20" s="113"/>
      <c r="F20" s="114"/>
    </row>
    <row r="21" spans="1:10" s="45" customFormat="1">
      <c r="A21" s="46"/>
      <c r="B21" s="47"/>
      <c r="C21" s="48"/>
      <c r="D21" s="49"/>
      <c r="E21" s="44"/>
      <c r="F21" s="44"/>
    </row>
    <row r="22" spans="1:10" s="45" customFormat="1" ht="25.5">
      <c r="A22" s="29" t="s">
        <v>23</v>
      </c>
      <c r="B22" s="50" t="s">
        <v>24</v>
      </c>
      <c r="C22" s="31"/>
      <c r="D22" s="26"/>
      <c r="E22" s="32"/>
      <c r="F22" s="44"/>
    </row>
    <row r="23" spans="1:10" s="45" customFormat="1" ht="25.5">
      <c r="A23" s="46"/>
      <c r="B23" s="47" t="s">
        <v>25</v>
      </c>
      <c r="C23" s="48"/>
      <c r="D23" s="49"/>
      <c r="E23" s="44"/>
      <c r="F23" s="44"/>
    </row>
    <row r="24" spans="1:10" s="45" customFormat="1" ht="13.5">
      <c r="A24" s="46"/>
      <c r="B24" s="47" t="s">
        <v>26</v>
      </c>
      <c r="C24" s="48" t="s">
        <v>27</v>
      </c>
      <c r="D24" s="49">
        <v>10000</v>
      </c>
      <c r="E24" s="44">
        <v>20</v>
      </c>
      <c r="F24" s="32">
        <f>+D24*E24</f>
        <v>200000</v>
      </c>
    </row>
    <row r="25" spans="1:10" s="45" customFormat="1" ht="13.5">
      <c r="A25" s="46"/>
      <c r="B25" s="47" t="s">
        <v>28</v>
      </c>
      <c r="C25" s="48" t="s">
        <v>27</v>
      </c>
      <c r="D25" s="49">
        <v>1000</v>
      </c>
      <c r="E25" s="44">
        <v>22</v>
      </c>
      <c r="F25" s="32">
        <f>+D25*E25</f>
        <v>22000</v>
      </c>
    </row>
    <row r="26" spans="1:10" s="45" customFormat="1">
      <c r="A26" s="46"/>
      <c r="B26" s="47"/>
      <c r="C26" s="48"/>
      <c r="D26" s="49"/>
      <c r="E26" s="44"/>
      <c r="F26" s="44"/>
    </row>
    <row r="27" spans="1:10" s="45" customFormat="1" ht="38.25">
      <c r="A27" s="29" t="s">
        <v>29</v>
      </c>
      <c r="B27" s="51" t="s">
        <v>30</v>
      </c>
      <c r="C27" s="41"/>
      <c r="D27" s="42"/>
      <c r="E27" s="43"/>
      <c r="F27" s="32"/>
    </row>
    <row r="28" spans="1:10" s="45" customFormat="1" ht="38.25">
      <c r="A28" s="29" t="s">
        <v>31</v>
      </c>
      <c r="B28" s="52" t="s">
        <v>32</v>
      </c>
      <c r="C28" s="31"/>
      <c r="D28" s="26"/>
      <c r="E28" s="53"/>
      <c r="F28" s="44"/>
    </row>
    <row r="29" spans="1:10" s="45" customFormat="1" ht="13.5">
      <c r="A29" s="29"/>
      <c r="B29" s="54" t="s">
        <v>33</v>
      </c>
      <c r="C29" s="31" t="s">
        <v>27</v>
      </c>
      <c r="D29" s="26">
        <v>12000</v>
      </c>
      <c r="E29" s="53">
        <v>20</v>
      </c>
      <c r="F29" s="32">
        <f>+D29*E29</f>
        <v>240000</v>
      </c>
      <c r="J29" s="55"/>
    </row>
    <row r="30" spans="1:10" s="45" customFormat="1" ht="13.5">
      <c r="A30" s="29"/>
      <c r="B30" s="54" t="s">
        <v>34</v>
      </c>
      <c r="C30" s="31" t="s">
        <v>27</v>
      </c>
      <c r="D30" s="26">
        <v>2000</v>
      </c>
      <c r="E30" s="53">
        <v>30</v>
      </c>
      <c r="F30" s="32">
        <f>+D30*E30</f>
        <v>60000</v>
      </c>
    </row>
    <row r="31" spans="1:10" s="45" customFormat="1">
      <c r="A31" s="29"/>
      <c r="B31" s="54"/>
      <c r="C31" s="31"/>
      <c r="D31" s="26"/>
      <c r="E31" s="53"/>
      <c r="F31" s="44"/>
    </row>
    <row r="32" spans="1:10" s="45" customFormat="1">
      <c r="A32" s="29" t="s">
        <v>35</v>
      </c>
      <c r="B32" s="52" t="s">
        <v>36</v>
      </c>
      <c r="C32" s="41"/>
      <c r="D32" s="42"/>
      <c r="E32" s="43"/>
      <c r="F32" s="44"/>
    </row>
    <row r="33" spans="1:9" ht="13.5">
      <c r="A33" s="29"/>
      <c r="B33" s="56" t="s">
        <v>37</v>
      </c>
      <c r="C33" s="31" t="s">
        <v>27</v>
      </c>
      <c r="D33" s="26">
        <v>7000</v>
      </c>
      <c r="E33" s="32">
        <v>12</v>
      </c>
      <c r="F33" s="32">
        <f>+D33*E33</f>
        <v>84000</v>
      </c>
    </row>
    <row r="34" spans="1:9" ht="13.5">
      <c r="A34" s="29"/>
      <c r="B34" s="56" t="s">
        <v>38</v>
      </c>
      <c r="C34" s="31" t="s">
        <v>27</v>
      </c>
      <c r="D34" s="26">
        <v>7000</v>
      </c>
      <c r="E34" s="32">
        <v>15</v>
      </c>
      <c r="F34" s="32">
        <f>+D34*E34</f>
        <v>105000</v>
      </c>
    </row>
    <row r="35" spans="1:9">
      <c r="A35" s="29"/>
      <c r="B35" s="56"/>
      <c r="C35" s="31"/>
      <c r="D35" s="26"/>
      <c r="E35" s="32"/>
      <c r="F35" s="32"/>
      <c r="I35" s="57"/>
    </row>
    <row r="36" spans="1:9" ht="38.25">
      <c r="A36" s="29" t="s">
        <v>39</v>
      </c>
      <c r="B36" s="50" t="s">
        <v>40</v>
      </c>
      <c r="C36" s="31"/>
      <c r="D36" s="26"/>
      <c r="E36" s="32"/>
      <c r="F36" s="32"/>
    </row>
    <row r="37" spans="1:9" ht="13.5">
      <c r="A37" s="29"/>
      <c r="B37" s="50" t="s">
        <v>41</v>
      </c>
      <c r="C37" s="31" t="s">
        <v>27</v>
      </c>
      <c r="D37" s="26">
        <v>2000</v>
      </c>
      <c r="E37" s="32">
        <v>12</v>
      </c>
      <c r="F37" s="32">
        <f>+D37*E37</f>
        <v>24000</v>
      </c>
    </row>
    <row r="38" spans="1:9" ht="76.5">
      <c r="A38" s="29" t="s">
        <v>42</v>
      </c>
      <c r="B38" s="58" t="s">
        <v>43</v>
      </c>
      <c r="C38" s="31"/>
      <c r="D38" s="26"/>
      <c r="E38" s="32"/>
      <c r="F38" s="32"/>
    </row>
    <row r="39" spans="1:9" ht="13.5">
      <c r="A39" s="29"/>
      <c r="B39" s="50" t="s">
        <v>41</v>
      </c>
      <c r="C39" s="31" t="s">
        <v>27</v>
      </c>
      <c r="D39" s="26">
        <v>12000</v>
      </c>
      <c r="E39" s="32">
        <v>10</v>
      </c>
      <c r="F39" s="32">
        <f>+D39*E39</f>
        <v>120000</v>
      </c>
    </row>
    <row r="40" spans="1:9" ht="89.25">
      <c r="A40" s="29" t="s">
        <v>44</v>
      </c>
      <c r="B40" s="59" t="s">
        <v>45</v>
      </c>
      <c r="C40" s="31"/>
      <c r="D40" s="26"/>
      <c r="E40" s="32"/>
      <c r="F40" s="32"/>
    </row>
    <row r="41" spans="1:9" ht="13.5">
      <c r="A41" s="29"/>
      <c r="B41" s="60" t="s">
        <v>46</v>
      </c>
      <c r="C41" s="31" t="s">
        <v>27</v>
      </c>
      <c r="D41" s="26">
        <v>2000</v>
      </c>
      <c r="E41" s="32">
        <v>6</v>
      </c>
      <c r="F41" s="32">
        <f>+D41*E41</f>
        <v>12000</v>
      </c>
    </row>
    <row r="42" spans="1:9" ht="89.25">
      <c r="A42" s="29" t="s">
        <v>47</v>
      </c>
      <c r="B42" s="60" t="s">
        <v>48</v>
      </c>
      <c r="C42" s="31"/>
      <c r="D42" s="26"/>
      <c r="E42" s="32"/>
      <c r="F42" s="32"/>
    </row>
    <row r="43" spans="1:9">
      <c r="A43" s="29"/>
      <c r="B43" s="56" t="s">
        <v>49</v>
      </c>
      <c r="C43" s="31" t="s">
        <v>50</v>
      </c>
      <c r="D43" s="26">
        <v>20</v>
      </c>
      <c r="E43" s="32">
        <v>800</v>
      </c>
      <c r="F43" s="32">
        <f>+D43*E43</f>
        <v>16000</v>
      </c>
    </row>
    <row r="44" spans="1:9">
      <c r="A44" s="29"/>
      <c r="B44" s="56" t="s">
        <v>51</v>
      </c>
      <c r="C44" s="31" t="s">
        <v>50</v>
      </c>
      <c r="D44" s="26">
        <v>20</v>
      </c>
      <c r="E44" s="32">
        <v>800</v>
      </c>
      <c r="F44" s="32">
        <f t="shared" ref="F44:F55" si="0">+D44*E44</f>
        <v>16000</v>
      </c>
    </row>
    <row r="45" spans="1:9">
      <c r="A45" s="29"/>
      <c r="B45" s="56" t="s">
        <v>52</v>
      </c>
      <c r="C45" s="31" t="s">
        <v>50</v>
      </c>
      <c r="D45" s="26">
        <v>20</v>
      </c>
      <c r="E45" s="32">
        <v>700</v>
      </c>
      <c r="F45" s="32">
        <f t="shared" si="0"/>
        <v>14000</v>
      </c>
    </row>
    <row r="46" spans="1:9">
      <c r="A46" s="29"/>
      <c r="B46" s="56" t="s">
        <v>53</v>
      </c>
      <c r="C46" s="31" t="s">
        <v>50</v>
      </c>
      <c r="D46" s="26">
        <v>20</v>
      </c>
      <c r="E46" s="32">
        <v>800</v>
      </c>
      <c r="F46" s="32">
        <f t="shared" si="0"/>
        <v>16000</v>
      </c>
    </row>
    <row r="47" spans="1:9">
      <c r="A47" s="29"/>
      <c r="B47" s="56" t="s">
        <v>54</v>
      </c>
      <c r="C47" s="31" t="s">
        <v>50</v>
      </c>
      <c r="D47" s="26">
        <v>20</v>
      </c>
      <c r="E47" s="32">
        <v>150</v>
      </c>
      <c r="F47" s="32">
        <f t="shared" si="0"/>
        <v>3000</v>
      </c>
    </row>
    <row r="48" spans="1:9">
      <c r="A48" s="29"/>
      <c r="B48" s="56" t="s">
        <v>55</v>
      </c>
      <c r="C48" s="31" t="s">
        <v>50</v>
      </c>
      <c r="D48" s="26">
        <v>20</v>
      </c>
      <c r="E48" s="32">
        <v>150</v>
      </c>
      <c r="F48" s="32">
        <f t="shared" si="0"/>
        <v>3000</v>
      </c>
    </row>
    <row r="49" spans="1:6">
      <c r="A49" s="29"/>
      <c r="B49" s="56" t="s">
        <v>56</v>
      </c>
      <c r="C49" s="31" t="s">
        <v>50</v>
      </c>
      <c r="D49" s="26">
        <v>20</v>
      </c>
      <c r="E49" s="32">
        <v>500</v>
      </c>
      <c r="F49" s="32">
        <f t="shared" si="0"/>
        <v>10000</v>
      </c>
    </row>
    <row r="50" spans="1:6">
      <c r="A50" s="29"/>
      <c r="B50" s="56" t="s">
        <v>57</v>
      </c>
      <c r="C50" s="31" t="s">
        <v>50</v>
      </c>
      <c r="D50" s="26">
        <v>50</v>
      </c>
      <c r="E50" s="32">
        <v>55</v>
      </c>
      <c r="F50" s="32">
        <f t="shared" si="0"/>
        <v>2750</v>
      </c>
    </row>
    <row r="51" spans="1:6">
      <c r="A51" s="29"/>
      <c r="B51" s="56" t="s">
        <v>58</v>
      </c>
      <c r="C51" s="31" t="s">
        <v>50</v>
      </c>
      <c r="D51" s="26">
        <v>50</v>
      </c>
      <c r="E51" s="32">
        <v>75</v>
      </c>
      <c r="F51" s="32">
        <f t="shared" si="0"/>
        <v>3750</v>
      </c>
    </row>
    <row r="52" spans="1:6" ht="63.75">
      <c r="A52" s="29" t="s">
        <v>59</v>
      </c>
      <c r="B52" s="61" t="s">
        <v>60</v>
      </c>
      <c r="C52" s="31"/>
      <c r="D52" s="26"/>
      <c r="E52" s="32"/>
      <c r="F52" s="32"/>
    </row>
    <row r="53" spans="1:6">
      <c r="A53" s="29"/>
      <c r="B53" s="56" t="s">
        <v>61</v>
      </c>
      <c r="C53" s="31" t="s">
        <v>50</v>
      </c>
      <c r="D53" s="26">
        <v>20</v>
      </c>
      <c r="E53" s="32">
        <v>800</v>
      </c>
      <c r="F53" s="32">
        <f t="shared" si="0"/>
        <v>16000</v>
      </c>
    </row>
    <row r="54" spans="1:6">
      <c r="A54" s="29"/>
      <c r="B54" s="56" t="s">
        <v>62</v>
      </c>
      <c r="C54" s="31" t="s">
        <v>50</v>
      </c>
      <c r="D54" s="26">
        <v>20</v>
      </c>
      <c r="E54" s="32">
        <v>400</v>
      </c>
      <c r="F54" s="32">
        <f t="shared" si="0"/>
        <v>8000</v>
      </c>
    </row>
    <row r="55" spans="1:6">
      <c r="A55" s="29"/>
      <c r="B55" s="56" t="s">
        <v>63</v>
      </c>
      <c r="C55" s="31" t="s">
        <v>50</v>
      </c>
      <c r="D55" s="26">
        <v>20</v>
      </c>
      <c r="E55" s="32">
        <v>150</v>
      </c>
      <c r="F55" s="32">
        <f t="shared" si="0"/>
        <v>3000</v>
      </c>
    </row>
    <row r="56" spans="1:6">
      <c r="A56" s="29"/>
      <c r="B56" s="56"/>
      <c r="C56" s="31"/>
      <c r="D56" s="26"/>
      <c r="E56" s="32"/>
      <c r="F56" s="32"/>
    </row>
    <row r="57" spans="1:6">
      <c r="A57" s="33"/>
      <c r="B57" s="62" t="s">
        <v>64</v>
      </c>
      <c r="C57" s="35"/>
      <c r="D57" s="36"/>
      <c r="E57" s="37"/>
      <c r="F57" s="38">
        <f>SUM(F21:F56)</f>
        <v>978500</v>
      </c>
    </row>
    <row r="58" spans="1:6">
      <c r="A58" s="63"/>
      <c r="B58" s="64"/>
      <c r="C58" s="65"/>
      <c r="D58" s="66"/>
      <c r="E58" s="67"/>
      <c r="F58" s="68"/>
    </row>
    <row r="59" spans="1:6" ht="25.5" customHeight="1">
      <c r="A59" s="12" t="s">
        <v>65</v>
      </c>
      <c r="B59" s="115" t="s">
        <v>66</v>
      </c>
      <c r="C59" s="115"/>
      <c r="D59" s="115"/>
      <c r="E59" s="115"/>
      <c r="F59" s="115"/>
    </row>
    <row r="60" spans="1:6">
      <c r="A60" s="69"/>
      <c r="B60" s="70"/>
      <c r="C60" s="71"/>
      <c r="D60" s="72"/>
      <c r="E60" s="73"/>
      <c r="F60" s="74"/>
    </row>
    <row r="61" spans="1:6" ht="154.5">
      <c r="A61" s="29" t="s">
        <v>67</v>
      </c>
      <c r="B61" s="30" t="s">
        <v>68</v>
      </c>
      <c r="C61" s="75"/>
      <c r="D61" s="26"/>
      <c r="E61" s="32"/>
      <c r="F61" s="32"/>
    </row>
    <row r="62" spans="1:6" ht="25.5">
      <c r="A62" s="29"/>
      <c r="B62" s="30" t="s">
        <v>69</v>
      </c>
      <c r="C62" s="31" t="s">
        <v>70</v>
      </c>
      <c r="D62" s="26">
        <v>250</v>
      </c>
      <c r="E62" s="32">
        <v>380</v>
      </c>
      <c r="F62" s="32">
        <f t="shared" ref="F62:F66" si="1">+D62*E62</f>
        <v>95000</v>
      </c>
    </row>
    <row r="63" spans="1:6">
      <c r="A63" s="76"/>
      <c r="B63" s="77"/>
      <c r="C63" s="75"/>
      <c r="D63" s="26"/>
      <c r="E63" s="32"/>
      <c r="F63" s="32"/>
    </row>
    <row r="64" spans="1:6" ht="114.75">
      <c r="A64" s="29" t="s">
        <v>71</v>
      </c>
      <c r="B64" s="78" t="s">
        <v>72</v>
      </c>
      <c r="C64" s="75"/>
      <c r="D64" s="26"/>
      <c r="E64" s="32"/>
      <c r="F64" s="32"/>
    </row>
    <row r="65" spans="1:9" s="45" customFormat="1" ht="13.5">
      <c r="A65" s="46"/>
      <c r="B65" s="79" t="s">
        <v>73</v>
      </c>
      <c r="C65" s="48" t="s">
        <v>27</v>
      </c>
      <c r="D65" s="49">
        <v>100</v>
      </c>
      <c r="E65" s="44">
        <v>330</v>
      </c>
      <c r="F65" s="32">
        <f>+D65*E65</f>
        <v>33000</v>
      </c>
    </row>
    <row r="66" spans="1:9" s="45" customFormat="1" ht="13.5">
      <c r="A66" s="46"/>
      <c r="B66" s="79" t="s">
        <v>74</v>
      </c>
      <c r="C66" s="48" t="s">
        <v>27</v>
      </c>
      <c r="D66" s="49">
        <v>100</v>
      </c>
      <c r="E66" s="44">
        <v>350</v>
      </c>
      <c r="F66" s="32">
        <f t="shared" si="1"/>
        <v>35000</v>
      </c>
    </row>
    <row r="67" spans="1:9">
      <c r="A67" s="29"/>
      <c r="B67" s="61"/>
      <c r="C67" s="31"/>
      <c r="D67" s="26"/>
      <c r="E67" s="32"/>
      <c r="F67" s="32"/>
    </row>
    <row r="68" spans="1:9">
      <c r="A68" s="33"/>
      <c r="B68" s="80" t="s">
        <v>75</v>
      </c>
      <c r="C68" s="35"/>
      <c r="D68" s="36"/>
      <c r="E68" s="37"/>
      <c r="F68" s="38">
        <f>SUM(F61:F67)</f>
        <v>163000</v>
      </c>
    </row>
    <row r="69" spans="1:9">
      <c r="A69" s="69"/>
      <c r="B69" s="70"/>
      <c r="C69" s="71"/>
      <c r="D69" s="72"/>
      <c r="E69" s="73"/>
      <c r="F69" s="74"/>
    </row>
    <row r="70" spans="1:9">
      <c r="A70" s="81"/>
      <c r="B70" s="82" t="s">
        <v>76</v>
      </c>
      <c r="C70" s="83"/>
      <c r="D70" s="84"/>
      <c r="E70" s="85"/>
      <c r="F70" s="86">
        <f>SUM(F18+F57+F68)</f>
        <v>1223200</v>
      </c>
      <c r="I70" s="57"/>
    </row>
    <row r="71" spans="1:9">
      <c r="A71" s="87"/>
      <c r="B71" s="88" t="s">
        <v>77</v>
      </c>
      <c r="C71" s="89"/>
      <c r="D71" s="90"/>
      <c r="E71" s="91"/>
      <c r="F71" s="92">
        <f>+F70*0.25</f>
        <v>305800</v>
      </c>
    </row>
    <row r="72" spans="1:9">
      <c r="A72" s="93"/>
      <c r="B72" s="94" t="s">
        <v>78</v>
      </c>
      <c r="C72" s="83"/>
      <c r="D72" s="84"/>
      <c r="E72" s="85"/>
      <c r="F72" s="86">
        <f>SUM(F70:F71)</f>
        <v>1529000</v>
      </c>
    </row>
    <row r="74" spans="1:9" ht="12.75" customHeight="1"/>
    <row r="76" spans="1:9" ht="24" customHeight="1">
      <c r="A76" s="100"/>
      <c r="B76" s="116"/>
      <c r="C76" s="117" t="s">
        <v>87</v>
      </c>
      <c r="D76" s="118"/>
      <c r="E76" s="118"/>
      <c r="F76" s="118"/>
    </row>
    <row r="77" spans="1:9">
      <c r="A77" s="100"/>
      <c r="B77" s="116"/>
      <c r="C77" s="118"/>
      <c r="D77" s="118"/>
      <c r="E77" s="118"/>
      <c r="F77" s="118"/>
    </row>
    <row r="78" spans="1:9" ht="36.75" customHeight="1">
      <c r="A78" s="100"/>
      <c r="B78" s="116"/>
      <c r="C78" s="118"/>
      <c r="D78" s="118"/>
      <c r="E78" s="118"/>
      <c r="F78" s="118"/>
    </row>
    <row r="79" spans="1:9">
      <c r="A79" s="100"/>
      <c r="B79" s="116"/>
      <c r="C79" s="118"/>
      <c r="D79" s="118"/>
      <c r="E79" s="118"/>
      <c r="F79" s="118"/>
    </row>
    <row r="80" spans="1:9" ht="31.5" customHeight="1">
      <c r="A80" s="100"/>
      <c r="B80" s="101"/>
      <c r="C80" s="102"/>
      <c r="D80" s="102"/>
      <c r="E80" s="102"/>
      <c r="F80" s="102"/>
    </row>
    <row r="81" spans="1:6" ht="24" customHeight="1">
      <c r="A81" s="100"/>
      <c r="B81" s="109" t="s">
        <v>79</v>
      </c>
      <c r="C81" s="71"/>
      <c r="D81" s="72"/>
      <c r="E81" s="73"/>
      <c r="F81" s="73"/>
    </row>
    <row r="82" spans="1:6">
      <c r="A82" s="100"/>
      <c r="B82" s="109"/>
      <c r="C82" s="71"/>
      <c r="D82" s="72"/>
      <c r="E82" s="73"/>
      <c r="F82" s="73"/>
    </row>
    <row r="83" spans="1:6">
      <c r="A83" s="100"/>
      <c r="B83" s="109"/>
      <c r="C83" s="71"/>
      <c r="D83" s="72"/>
      <c r="E83" s="73"/>
      <c r="F83" s="73"/>
    </row>
    <row r="84" spans="1:6">
      <c r="A84" s="100"/>
      <c r="B84" s="109"/>
      <c r="C84" s="71"/>
      <c r="D84" s="72"/>
      <c r="E84" s="73"/>
      <c r="F84" s="73"/>
    </row>
    <row r="85" spans="1:6">
      <c r="A85" s="100"/>
      <c r="B85" s="109"/>
      <c r="C85" s="71"/>
      <c r="D85" s="72"/>
      <c r="E85" s="73"/>
      <c r="F85" s="73"/>
    </row>
  </sheetData>
  <mergeCells count="7">
    <mergeCell ref="B81:B85"/>
    <mergeCell ref="A1:F1"/>
    <mergeCell ref="A2:F2"/>
    <mergeCell ref="B20:F20"/>
    <mergeCell ref="B59:F59"/>
    <mergeCell ref="B76:B79"/>
    <mergeCell ref="C76:F79"/>
  </mergeCells>
  <printOptions gridLines="1"/>
  <pageMargins left="0.70866141732283472" right="0.70866141732283472" top="0.74803149606299213" bottom="0.74803149606299213" header="0.31496062992125984" footer="0.31496062992125984"/>
  <pageSetup paperSize="9"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dimension ref="A1:J85"/>
  <sheetViews>
    <sheetView tabSelected="1" topLeftCell="A67" zoomScaleNormal="100" zoomScaleSheetLayoutView="100" workbookViewId="0">
      <selection activeCell="B90" sqref="B90"/>
    </sheetView>
  </sheetViews>
  <sheetFormatPr defaultRowHeight="12.75"/>
  <cols>
    <col min="1" max="1" width="5.85546875" style="95" customWidth="1"/>
    <col min="2" max="2" width="42.140625" style="96" customWidth="1"/>
    <col min="3" max="3" width="7.42578125" style="97" customWidth="1"/>
    <col min="4" max="4" width="10.140625" style="98" customWidth="1"/>
    <col min="5" max="5" width="8.85546875" style="99" customWidth="1"/>
    <col min="6" max="6" width="12.140625" style="99" customWidth="1"/>
    <col min="7" max="8" width="9.140625" style="1"/>
    <col min="9" max="9" width="11.7109375" style="1" bestFit="1" customWidth="1"/>
    <col min="10" max="16384" width="9.140625" style="1"/>
  </cols>
  <sheetData>
    <row r="1" spans="1:6" ht="15.75">
      <c r="A1" s="110" t="s">
        <v>0</v>
      </c>
      <c r="B1" s="110"/>
      <c r="C1" s="110"/>
      <c r="D1" s="110"/>
      <c r="E1" s="110"/>
      <c r="F1" s="110"/>
    </row>
    <row r="2" spans="1:6" ht="51.75" customHeight="1">
      <c r="A2" s="111" t="s">
        <v>80</v>
      </c>
      <c r="B2" s="111"/>
      <c r="C2" s="111"/>
      <c r="D2" s="111"/>
      <c r="E2" s="111"/>
      <c r="F2" s="111"/>
    </row>
    <row r="3" spans="1:6" ht="37.5" customHeight="1">
      <c r="A3" s="2" t="s">
        <v>1</v>
      </c>
      <c r="B3" s="3" t="s">
        <v>2</v>
      </c>
      <c r="C3" s="4" t="s">
        <v>3</v>
      </c>
      <c r="D3" s="5" t="s">
        <v>4</v>
      </c>
      <c r="E3" s="6" t="s">
        <v>5</v>
      </c>
      <c r="F3" s="6" t="s">
        <v>6</v>
      </c>
    </row>
    <row r="4" spans="1:6">
      <c r="A4" s="7"/>
      <c r="B4" s="8"/>
      <c r="C4" s="9"/>
      <c r="D4" s="10"/>
      <c r="E4" s="11"/>
      <c r="F4" s="11"/>
    </row>
    <row r="5" spans="1:6" ht="25.5" customHeight="1">
      <c r="A5" s="12" t="s">
        <v>7</v>
      </c>
      <c r="B5" s="103" t="s">
        <v>8</v>
      </c>
      <c r="C5" s="14"/>
      <c r="D5" s="15"/>
      <c r="E5" s="16"/>
      <c r="F5" s="17"/>
    </row>
    <row r="6" spans="1:6" customFormat="1">
      <c r="A6" s="18"/>
      <c r="B6" s="19"/>
      <c r="C6" s="20"/>
      <c r="D6" s="21"/>
      <c r="E6" s="21"/>
      <c r="F6" s="22"/>
    </row>
    <row r="7" spans="1:6" customFormat="1" ht="51">
      <c r="A7" s="23" t="s">
        <v>9</v>
      </c>
      <c r="B7" s="24" t="s">
        <v>10</v>
      </c>
      <c r="C7" s="25"/>
      <c r="D7" s="26"/>
      <c r="E7" s="26"/>
      <c r="F7" s="27"/>
    </row>
    <row r="8" spans="1:6" customFormat="1" ht="25.5">
      <c r="A8" s="23"/>
      <c r="B8" s="24" t="s">
        <v>11</v>
      </c>
      <c r="C8" s="25" t="s">
        <v>12</v>
      </c>
      <c r="D8" s="28">
        <v>120</v>
      </c>
      <c r="E8" s="26"/>
      <c r="F8" s="27">
        <f>+D8*E8</f>
        <v>0</v>
      </c>
    </row>
    <row r="9" spans="1:6" customFormat="1" ht="114.75">
      <c r="A9" s="23" t="s">
        <v>13</v>
      </c>
      <c r="B9" s="106" t="s">
        <v>86</v>
      </c>
      <c r="C9" s="25"/>
      <c r="D9" s="26"/>
      <c r="E9" s="26"/>
      <c r="F9" s="27"/>
    </row>
    <row r="10" spans="1:6" customFormat="1">
      <c r="A10" s="23"/>
      <c r="B10" s="24" t="s">
        <v>83</v>
      </c>
      <c r="C10" s="25" t="s">
        <v>16</v>
      </c>
      <c r="D10" s="26">
        <v>8</v>
      </c>
      <c r="E10" s="26"/>
      <c r="F10" s="27">
        <f>+D10*E10</f>
        <v>0</v>
      </c>
    </row>
    <row r="11" spans="1:6" customFormat="1" ht="51">
      <c r="A11" s="107" t="s">
        <v>17</v>
      </c>
      <c r="B11" s="24" t="s">
        <v>14</v>
      </c>
      <c r="C11" s="25"/>
      <c r="D11" s="28"/>
      <c r="E11" s="26"/>
      <c r="F11" s="27"/>
    </row>
    <row r="12" spans="1:6" customFormat="1">
      <c r="A12" s="23"/>
      <c r="B12" s="24" t="s">
        <v>15</v>
      </c>
      <c r="C12" s="25" t="s">
        <v>16</v>
      </c>
      <c r="D12" s="28">
        <v>16</v>
      </c>
      <c r="E12" s="26"/>
      <c r="F12" s="27">
        <f>+D12*E12</f>
        <v>0</v>
      </c>
    </row>
    <row r="13" spans="1:6" customFormat="1" ht="114.75">
      <c r="A13" s="23" t="s">
        <v>81</v>
      </c>
      <c r="B13" s="24" t="s">
        <v>85</v>
      </c>
      <c r="C13" s="25"/>
      <c r="D13" s="26"/>
      <c r="E13" s="26"/>
      <c r="F13" s="27"/>
    </row>
    <row r="14" spans="1:6" customFormat="1" ht="25.5">
      <c r="A14" s="23"/>
      <c r="B14" s="24" t="s">
        <v>82</v>
      </c>
      <c r="C14" s="25" t="s">
        <v>16</v>
      </c>
      <c r="D14" s="26">
        <v>8</v>
      </c>
      <c r="E14" s="26"/>
      <c r="F14" s="27">
        <f>+D14*E14</f>
        <v>0</v>
      </c>
    </row>
    <row r="15" spans="1:6" customFormat="1" ht="63.75">
      <c r="A15" s="108" t="s">
        <v>84</v>
      </c>
      <c r="B15" s="24" t="s">
        <v>18</v>
      </c>
      <c r="C15" s="25"/>
      <c r="D15" s="28"/>
      <c r="E15" s="26"/>
      <c r="F15" s="27"/>
    </row>
    <row r="16" spans="1:6" customFormat="1">
      <c r="A16" s="23"/>
      <c r="B16" s="24" t="s">
        <v>19</v>
      </c>
      <c r="C16" s="25" t="s">
        <v>16</v>
      </c>
      <c r="D16" s="28">
        <v>16</v>
      </c>
      <c r="E16" s="26"/>
      <c r="F16" s="27">
        <f>+D16*E16</f>
        <v>0</v>
      </c>
    </row>
    <row r="17" spans="1:10">
      <c r="A17" s="29"/>
      <c r="B17" s="30"/>
      <c r="C17" s="31"/>
      <c r="D17" s="26"/>
      <c r="E17" s="32"/>
      <c r="F17" s="32"/>
    </row>
    <row r="18" spans="1:10">
      <c r="A18" s="33"/>
      <c r="B18" s="34" t="s">
        <v>20</v>
      </c>
      <c r="C18" s="35"/>
      <c r="D18" s="36"/>
      <c r="E18" s="37"/>
      <c r="F18" s="38">
        <f>SUM(F6:F17)</f>
        <v>0</v>
      </c>
    </row>
    <row r="19" spans="1:10" s="45" customFormat="1">
      <c r="A19" s="39"/>
      <c r="B19" s="40"/>
      <c r="C19" s="41"/>
      <c r="D19" s="42"/>
      <c r="E19" s="43"/>
      <c r="F19" s="44"/>
    </row>
    <row r="20" spans="1:10" s="45" customFormat="1" ht="25.5" customHeight="1">
      <c r="A20" s="12" t="s">
        <v>21</v>
      </c>
      <c r="B20" s="112" t="s">
        <v>22</v>
      </c>
      <c r="C20" s="113"/>
      <c r="D20" s="113"/>
      <c r="E20" s="113"/>
      <c r="F20" s="114"/>
    </row>
    <row r="21" spans="1:10" s="45" customFormat="1">
      <c r="A21" s="46"/>
      <c r="B21" s="47"/>
      <c r="C21" s="48"/>
      <c r="D21" s="49"/>
      <c r="E21" s="44"/>
      <c r="F21" s="44"/>
    </row>
    <row r="22" spans="1:10" s="45" customFormat="1" ht="25.5">
      <c r="A22" s="29" t="s">
        <v>23</v>
      </c>
      <c r="B22" s="50" t="s">
        <v>24</v>
      </c>
      <c r="C22" s="31"/>
      <c r="D22" s="26"/>
      <c r="E22" s="32"/>
      <c r="F22" s="44"/>
    </row>
    <row r="23" spans="1:10" s="45" customFormat="1" ht="25.5">
      <c r="A23" s="46"/>
      <c r="B23" s="47" t="s">
        <v>25</v>
      </c>
      <c r="C23" s="48"/>
      <c r="D23" s="49"/>
      <c r="E23" s="44"/>
      <c r="F23" s="44"/>
    </row>
    <row r="24" spans="1:10" s="45" customFormat="1" ht="13.5">
      <c r="A24" s="46"/>
      <c r="B24" s="47" t="s">
        <v>26</v>
      </c>
      <c r="C24" s="48" t="s">
        <v>27</v>
      </c>
      <c r="D24" s="49">
        <v>40000</v>
      </c>
      <c r="E24" s="44"/>
      <c r="F24" s="32">
        <f>+D24*E24</f>
        <v>0</v>
      </c>
    </row>
    <row r="25" spans="1:10" s="45" customFormat="1" ht="13.5">
      <c r="A25" s="46"/>
      <c r="B25" s="47" t="s">
        <v>28</v>
      </c>
      <c r="C25" s="48" t="s">
        <v>27</v>
      </c>
      <c r="D25" s="49">
        <v>4000</v>
      </c>
      <c r="E25" s="44"/>
      <c r="F25" s="32">
        <f>+D25*E25</f>
        <v>0</v>
      </c>
    </row>
    <row r="26" spans="1:10" s="45" customFormat="1">
      <c r="A26" s="46"/>
      <c r="B26" s="47"/>
      <c r="C26" s="48"/>
      <c r="D26" s="49"/>
      <c r="E26" s="44"/>
      <c r="F26" s="44"/>
    </row>
    <row r="27" spans="1:10" s="45" customFormat="1" ht="38.25">
      <c r="A27" s="29" t="s">
        <v>29</v>
      </c>
      <c r="B27" s="51" t="s">
        <v>30</v>
      </c>
      <c r="C27" s="41"/>
      <c r="D27" s="42"/>
      <c r="E27" s="43"/>
      <c r="F27" s="32"/>
    </row>
    <row r="28" spans="1:10" s="45" customFormat="1" ht="38.25">
      <c r="A28" s="29" t="s">
        <v>31</v>
      </c>
      <c r="B28" s="52" t="s">
        <v>32</v>
      </c>
      <c r="C28" s="31"/>
      <c r="D28" s="26"/>
      <c r="E28" s="53"/>
      <c r="F28" s="44"/>
    </row>
    <row r="29" spans="1:10" s="45" customFormat="1" ht="13.5">
      <c r="A29" s="29"/>
      <c r="B29" s="54" t="s">
        <v>33</v>
      </c>
      <c r="C29" s="31" t="s">
        <v>27</v>
      </c>
      <c r="D29" s="26">
        <v>48000</v>
      </c>
      <c r="E29" s="53"/>
      <c r="F29" s="32">
        <f>+D29*E29</f>
        <v>0</v>
      </c>
      <c r="J29" s="55"/>
    </row>
    <row r="30" spans="1:10" s="45" customFormat="1" ht="13.5">
      <c r="A30" s="29"/>
      <c r="B30" s="54" t="s">
        <v>34</v>
      </c>
      <c r="C30" s="31" t="s">
        <v>27</v>
      </c>
      <c r="D30" s="26">
        <v>8000</v>
      </c>
      <c r="E30" s="53"/>
      <c r="F30" s="32">
        <f>+D30*E30</f>
        <v>0</v>
      </c>
    </row>
    <row r="31" spans="1:10" s="45" customFormat="1">
      <c r="A31" s="29"/>
      <c r="B31" s="54"/>
      <c r="C31" s="31"/>
      <c r="D31" s="26"/>
      <c r="E31" s="53"/>
      <c r="F31" s="44"/>
    </row>
    <row r="32" spans="1:10" s="45" customFormat="1">
      <c r="A32" s="29" t="s">
        <v>35</v>
      </c>
      <c r="B32" s="52" t="s">
        <v>36</v>
      </c>
      <c r="C32" s="41"/>
      <c r="D32" s="42"/>
      <c r="E32" s="43"/>
      <c r="F32" s="44"/>
    </row>
    <row r="33" spans="1:9" ht="13.5">
      <c r="A33" s="29"/>
      <c r="B33" s="56" t="s">
        <v>37</v>
      </c>
      <c r="C33" s="31" t="s">
        <v>27</v>
      </c>
      <c r="D33" s="26">
        <v>28000</v>
      </c>
      <c r="E33" s="32"/>
      <c r="F33" s="32">
        <f>+D33*E33</f>
        <v>0</v>
      </c>
    </row>
    <row r="34" spans="1:9" ht="13.5">
      <c r="A34" s="29"/>
      <c r="B34" s="56" t="s">
        <v>38</v>
      </c>
      <c r="C34" s="31" t="s">
        <v>27</v>
      </c>
      <c r="D34" s="26">
        <v>28000</v>
      </c>
      <c r="E34" s="32"/>
      <c r="F34" s="32">
        <f>+D34*E34</f>
        <v>0</v>
      </c>
    </row>
    <row r="35" spans="1:9">
      <c r="A35" s="29"/>
      <c r="B35" s="56"/>
      <c r="C35" s="31"/>
      <c r="D35" s="26"/>
      <c r="E35" s="32"/>
      <c r="F35" s="32"/>
      <c r="I35" s="57"/>
    </row>
    <row r="36" spans="1:9" ht="38.25">
      <c r="A36" s="29" t="s">
        <v>39</v>
      </c>
      <c r="B36" s="50" t="s">
        <v>40</v>
      </c>
      <c r="C36" s="31"/>
      <c r="D36" s="26"/>
      <c r="E36" s="32"/>
      <c r="F36" s="32"/>
    </row>
    <row r="37" spans="1:9" ht="13.5">
      <c r="A37" s="29"/>
      <c r="B37" s="50" t="s">
        <v>41</v>
      </c>
      <c r="C37" s="31" t="s">
        <v>27</v>
      </c>
      <c r="D37" s="26">
        <v>8000</v>
      </c>
      <c r="E37" s="32"/>
      <c r="F37" s="32">
        <f>+D37*E37</f>
        <v>0</v>
      </c>
    </row>
    <row r="38" spans="1:9" ht="76.5">
      <c r="A38" s="29" t="s">
        <v>42</v>
      </c>
      <c r="B38" s="58" t="s">
        <v>43</v>
      </c>
      <c r="C38" s="31"/>
      <c r="D38" s="26"/>
      <c r="E38" s="32"/>
      <c r="F38" s="32"/>
    </row>
    <row r="39" spans="1:9" ht="13.5">
      <c r="A39" s="29"/>
      <c r="B39" s="50" t="s">
        <v>41</v>
      </c>
      <c r="C39" s="31" t="s">
        <v>27</v>
      </c>
      <c r="D39" s="26">
        <v>48000</v>
      </c>
      <c r="E39" s="32"/>
      <c r="F39" s="32">
        <f>+D39*E39</f>
        <v>0</v>
      </c>
    </row>
    <row r="40" spans="1:9" ht="89.25">
      <c r="A40" s="29" t="s">
        <v>44</v>
      </c>
      <c r="B40" s="59" t="s">
        <v>45</v>
      </c>
      <c r="C40" s="31"/>
      <c r="D40" s="26"/>
      <c r="E40" s="32"/>
      <c r="F40" s="32"/>
    </row>
    <row r="41" spans="1:9" ht="13.5">
      <c r="A41" s="29"/>
      <c r="B41" s="60" t="s">
        <v>46</v>
      </c>
      <c r="C41" s="31" t="s">
        <v>27</v>
      </c>
      <c r="D41" s="26">
        <v>8000</v>
      </c>
      <c r="E41" s="32"/>
      <c r="F41" s="32">
        <f>+D41*E41</f>
        <v>0</v>
      </c>
    </row>
    <row r="42" spans="1:9" ht="89.25">
      <c r="A42" s="29" t="s">
        <v>47</v>
      </c>
      <c r="B42" s="60" t="s">
        <v>48</v>
      </c>
      <c r="C42" s="31"/>
      <c r="D42" s="26"/>
      <c r="E42" s="32"/>
      <c r="F42" s="32"/>
    </row>
    <row r="43" spans="1:9">
      <c r="A43" s="29"/>
      <c r="B43" s="56" t="s">
        <v>49</v>
      </c>
      <c r="C43" s="31" t="s">
        <v>50</v>
      </c>
      <c r="D43" s="26">
        <v>80</v>
      </c>
      <c r="E43" s="32"/>
      <c r="F43" s="32">
        <f>+D43*E43</f>
        <v>0</v>
      </c>
    </row>
    <row r="44" spans="1:9">
      <c r="A44" s="29"/>
      <c r="B44" s="56" t="s">
        <v>51</v>
      </c>
      <c r="C44" s="31" t="s">
        <v>50</v>
      </c>
      <c r="D44" s="26">
        <v>80</v>
      </c>
      <c r="E44" s="32"/>
      <c r="F44" s="32">
        <f t="shared" ref="F44:F55" si="0">+D44*E44</f>
        <v>0</v>
      </c>
    </row>
    <row r="45" spans="1:9">
      <c r="A45" s="29"/>
      <c r="B45" s="56" t="s">
        <v>52</v>
      </c>
      <c r="C45" s="31" t="s">
        <v>50</v>
      </c>
      <c r="D45" s="26">
        <v>80</v>
      </c>
      <c r="E45" s="32"/>
      <c r="F45" s="32">
        <f t="shared" si="0"/>
        <v>0</v>
      </c>
    </row>
    <row r="46" spans="1:9">
      <c r="A46" s="29"/>
      <c r="B46" s="56" t="s">
        <v>53</v>
      </c>
      <c r="C46" s="31" t="s">
        <v>50</v>
      </c>
      <c r="D46" s="26">
        <v>80</v>
      </c>
      <c r="E46" s="32"/>
      <c r="F46" s="32">
        <f t="shared" si="0"/>
        <v>0</v>
      </c>
    </row>
    <row r="47" spans="1:9">
      <c r="A47" s="29"/>
      <c r="B47" s="56" t="s">
        <v>54</v>
      </c>
      <c r="C47" s="31" t="s">
        <v>50</v>
      </c>
      <c r="D47" s="26">
        <v>80</v>
      </c>
      <c r="E47" s="32"/>
      <c r="F47" s="32">
        <f t="shared" si="0"/>
        <v>0</v>
      </c>
    </row>
    <row r="48" spans="1:9">
      <c r="A48" s="29"/>
      <c r="B48" s="56" t="s">
        <v>55</v>
      </c>
      <c r="C48" s="31" t="s">
        <v>50</v>
      </c>
      <c r="D48" s="26">
        <v>80</v>
      </c>
      <c r="E48" s="32"/>
      <c r="F48" s="32">
        <f t="shared" si="0"/>
        <v>0</v>
      </c>
    </row>
    <row r="49" spans="1:6">
      <c r="A49" s="29"/>
      <c r="B49" s="56" t="s">
        <v>56</v>
      </c>
      <c r="C49" s="31" t="s">
        <v>50</v>
      </c>
      <c r="D49" s="26">
        <v>80</v>
      </c>
      <c r="E49" s="32"/>
      <c r="F49" s="32">
        <f t="shared" si="0"/>
        <v>0</v>
      </c>
    </row>
    <row r="50" spans="1:6">
      <c r="A50" s="29"/>
      <c r="B50" s="56" t="s">
        <v>57</v>
      </c>
      <c r="C50" s="31" t="s">
        <v>50</v>
      </c>
      <c r="D50" s="26">
        <v>200</v>
      </c>
      <c r="E50" s="32"/>
      <c r="F50" s="32">
        <f t="shared" si="0"/>
        <v>0</v>
      </c>
    </row>
    <row r="51" spans="1:6">
      <c r="A51" s="29"/>
      <c r="B51" s="56" t="s">
        <v>58</v>
      </c>
      <c r="C51" s="31" t="s">
        <v>50</v>
      </c>
      <c r="D51" s="26">
        <v>200</v>
      </c>
      <c r="E51" s="32"/>
      <c r="F51" s="32">
        <f t="shared" si="0"/>
        <v>0</v>
      </c>
    </row>
    <row r="52" spans="1:6" ht="63.75">
      <c r="A52" s="29" t="s">
        <v>59</v>
      </c>
      <c r="B52" s="61" t="s">
        <v>60</v>
      </c>
      <c r="C52" s="31"/>
      <c r="D52" s="26"/>
      <c r="E52" s="32"/>
      <c r="F52" s="32"/>
    </row>
    <row r="53" spans="1:6">
      <c r="A53" s="29"/>
      <c r="B53" s="56" t="s">
        <v>61</v>
      </c>
      <c r="C53" s="31" t="s">
        <v>50</v>
      </c>
      <c r="D53" s="26">
        <v>80</v>
      </c>
      <c r="E53" s="32"/>
      <c r="F53" s="32">
        <f t="shared" si="0"/>
        <v>0</v>
      </c>
    </row>
    <row r="54" spans="1:6">
      <c r="A54" s="29"/>
      <c r="B54" s="56" t="s">
        <v>62</v>
      </c>
      <c r="C54" s="31" t="s">
        <v>50</v>
      </c>
      <c r="D54" s="26">
        <v>80</v>
      </c>
      <c r="E54" s="32"/>
      <c r="F54" s="32">
        <f t="shared" si="0"/>
        <v>0</v>
      </c>
    </row>
    <row r="55" spans="1:6">
      <c r="A55" s="29"/>
      <c r="B55" s="56" t="s">
        <v>63</v>
      </c>
      <c r="C55" s="31" t="s">
        <v>50</v>
      </c>
      <c r="D55" s="26">
        <v>80</v>
      </c>
      <c r="E55" s="32"/>
      <c r="F55" s="32">
        <f t="shared" si="0"/>
        <v>0</v>
      </c>
    </row>
    <row r="56" spans="1:6">
      <c r="A56" s="29"/>
      <c r="B56" s="56"/>
      <c r="C56" s="31"/>
      <c r="D56" s="26"/>
      <c r="E56" s="32"/>
      <c r="F56" s="32"/>
    </row>
    <row r="57" spans="1:6">
      <c r="A57" s="33"/>
      <c r="B57" s="62" t="s">
        <v>64</v>
      </c>
      <c r="C57" s="35"/>
      <c r="D57" s="36"/>
      <c r="E57" s="37"/>
      <c r="F57" s="38">
        <f>SUM(F21:F56)</f>
        <v>0</v>
      </c>
    </row>
    <row r="58" spans="1:6">
      <c r="A58" s="63"/>
      <c r="B58" s="64"/>
      <c r="C58" s="65"/>
      <c r="D58" s="66"/>
      <c r="E58" s="67"/>
      <c r="F58" s="68"/>
    </row>
    <row r="59" spans="1:6" ht="25.5" customHeight="1">
      <c r="A59" s="12" t="s">
        <v>65</v>
      </c>
      <c r="B59" s="115" t="s">
        <v>66</v>
      </c>
      <c r="C59" s="115"/>
      <c r="D59" s="115"/>
      <c r="E59" s="115"/>
      <c r="F59" s="115"/>
    </row>
    <row r="60" spans="1:6">
      <c r="A60" s="69"/>
      <c r="B60" s="70"/>
      <c r="C60" s="71"/>
      <c r="D60" s="72"/>
      <c r="E60" s="73"/>
      <c r="F60" s="74"/>
    </row>
    <row r="61" spans="1:6" ht="154.5">
      <c r="A61" s="29" t="s">
        <v>67</v>
      </c>
      <c r="B61" s="30" t="s">
        <v>68</v>
      </c>
      <c r="C61" s="75"/>
      <c r="D61" s="26"/>
      <c r="E61" s="32"/>
      <c r="F61" s="32"/>
    </row>
    <row r="62" spans="1:6" ht="25.5">
      <c r="A62" s="29"/>
      <c r="B62" s="30" t="s">
        <v>69</v>
      </c>
      <c r="C62" s="31" t="s">
        <v>70</v>
      </c>
      <c r="D62" s="26">
        <v>1000</v>
      </c>
      <c r="E62" s="32"/>
      <c r="F62" s="32">
        <f t="shared" ref="F62:F66" si="1">+D62*E62</f>
        <v>0</v>
      </c>
    </row>
    <row r="63" spans="1:6">
      <c r="A63" s="76"/>
      <c r="B63" s="77"/>
      <c r="C63" s="75"/>
      <c r="D63" s="26"/>
      <c r="E63" s="32"/>
      <c r="F63" s="32"/>
    </row>
    <row r="64" spans="1:6" ht="114.75">
      <c r="A64" s="29" t="s">
        <v>71</v>
      </c>
      <c r="B64" s="78" t="s">
        <v>72</v>
      </c>
      <c r="C64" s="75"/>
      <c r="D64" s="26"/>
      <c r="E64" s="32"/>
      <c r="F64" s="32"/>
    </row>
    <row r="65" spans="1:9" s="45" customFormat="1" ht="13.5">
      <c r="A65" s="46"/>
      <c r="B65" s="79" t="s">
        <v>73</v>
      </c>
      <c r="C65" s="48" t="s">
        <v>27</v>
      </c>
      <c r="D65" s="49">
        <v>400</v>
      </c>
      <c r="E65" s="44"/>
      <c r="F65" s="32">
        <f>+D65*E65</f>
        <v>0</v>
      </c>
    </row>
    <row r="66" spans="1:9" s="45" customFormat="1" ht="13.5">
      <c r="A66" s="46"/>
      <c r="B66" s="79" t="s">
        <v>74</v>
      </c>
      <c r="C66" s="48" t="s">
        <v>27</v>
      </c>
      <c r="D66" s="49">
        <v>400</v>
      </c>
      <c r="E66" s="44"/>
      <c r="F66" s="32">
        <f t="shared" si="1"/>
        <v>0</v>
      </c>
    </row>
    <row r="67" spans="1:9">
      <c r="A67" s="29"/>
      <c r="B67" s="61"/>
      <c r="C67" s="31"/>
      <c r="D67" s="26"/>
      <c r="E67" s="32"/>
      <c r="F67" s="32"/>
    </row>
    <row r="68" spans="1:9">
      <c r="A68" s="33"/>
      <c r="B68" s="80" t="s">
        <v>75</v>
      </c>
      <c r="C68" s="35"/>
      <c r="D68" s="36"/>
      <c r="E68" s="37"/>
      <c r="F68" s="38">
        <f>SUM(F61:F67)</f>
        <v>0</v>
      </c>
    </row>
    <row r="69" spans="1:9">
      <c r="A69" s="69"/>
      <c r="B69" s="70"/>
      <c r="C69" s="71"/>
      <c r="D69" s="72"/>
      <c r="E69" s="73"/>
      <c r="F69" s="74"/>
    </row>
    <row r="70" spans="1:9">
      <c r="A70" s="81"/>
      <c r="B70" s="82" t="s">
        <v>76</v>
      </c>
      <c r="C70" s="83"/>
      <c r="D70" s="84"/>
      <c r="E70" s="85"/>
      <c r="F70" s="86">
        <f>SUM(F18+F57+F68)</f>
        <v>0</v>
      </c>
      <c r="I70" s="57"/>
    </row>
    <row r="71" spans="1:9">
      <c r="A71" s="87"/>
      <c r="B71" s="88" t="s">
        <v>77</v>
      </c>
      <c r="C71" s="89"/>
      <c r="D71" s="90"/>
      <c r="E71" s="91"/>
      <c r="F71" s="92">
        <f>+F70*0.25</f>
        <v>0</v>
      </c>
    </row>
    <row r="72" spans="1:9">
      <c r="A72" s="93"/>
      <c r="B72" s="94" t="s">
        <v>78</v>
      </c>
      <c r="C72" s="83"/>
      <c r="D72" s="84"/>
      <c r="E72" s="85"/>
      <c r="F72" s="86">
        <f>SUM(F70:F71)</f>
        <v>0</v>
      </c>
    </row>
    <row r="74" spans="1:9" ht="12.75" customHeight="1"/>
    <row r="76" spans="1:9" ht="24" customHeight="1">
      <c r="A76" s="100"/>
      <c r="B76" s="116"/>
      <c r="C76" s="117" t="s">
        <v>87</v>
      </c>
      <c r="D76" s="118"/>
      <c r="E76" s="118"/>
      <c r="F76" s="118"/>
    </row>
    <row r="77" spans="1:9">
      <c r="A77" s="100"/>
      <c r="B77" s="116"/>
      <c r="C77" s="118"/>
      <c r="D77" s="118"/>
      <c r="E77" s="118"/>
      <c r="F77" s="118"/>
    </row>
    <row r="78" spans="1:9" ht="36.75" customHeight="1">
      <c r="A78" s="100"/>
      <c r="B78" s="116"/>
      <c r="C78" s="118"/>
      <c r="D78" s="118"/>
      <c r="E78" s="118"/>
      <c r="F78" s="118"/>
    </row>
    <row r="79" spans="1:9">
      <c r="A79" s="100"/>
      <c r="B79" s="116"/>
      <c r="C79" s="118"/>
      <c r="D79" s="118"/>
      <c r="E79" s="118"/>
      <c r="F79" s="118"/>
    </row>
    <row r="80" spans="1:9" ht="31.5" customHeight="1">
      <c r="A80" s="100"/>
      <c r="B80" s="104"/>
      <c r="C80" s="105"/>
      <c r="D80" s="105"/>
      <c r="E80" s="105"/>
      <c r="F80" s="105"/>
    </row>
    <row r="81" spans="1:6" ht="24" customHeight="1">
      <c r="A81" s="100"/>
      <c r="B81" s="109" t="s">
        <v>79</v>
      </c>
      <c r="C81" s="71"/>
      <c r="D81" s="72"/>
      <c r="E81" s="73"/>
      <c r="F81" s="73"/>
    </row>
    <row r="82" spans="1:6">
      <c r="A82" s="100"/>
      <c r="B82" s="109"/>
      <c r="C82" s="71"/>
      <c r="D82" s="72"/>
      <c r="E82" s="73"/>
      <c r="F82" s="73"/>
    </row>
    <row r="83" spans="1:6">
      <c r="A83" s="100"/>
      <c r="B83" s="109"/>
      <c r="C83" s="71"/>
      <c r="D83" s="72"/>
      <c r="E83" s="73"/>
      <c r="F83" s="73"/>
    </row>
    <row r="84" spans="1:6">
      <c r="A84" s="100"/>
      <c r="B84" s="109"/>
      <c r="C84" s="71"/>
      <c r="D84" s="72"/>
      <c r="E84" s="73"/>
      <c r="F84" s="73"/>
    </row>
    <row r="85" spans="1:6">
      <c r="A85" s="100"/>
      <c r="B85" s="109"/>
      <c r="C85" s="71"/>
      <c r="D85" s="72"/>
      <c r="E85" s="73"/>
      <c r="F85" s="73"/>
    </row>
  </sheetData>
  <mergeCells count="7">
    <mergeCell ref="B81:B85"/>
    <mergeCell ref="A1:F1"/>
    <mergeCell ref="A2:F2"/>
    <mergeCell ref="B20:F20"/>
    <mergeCell ref="B59:F59"/>
    <mergeCell ref="B76:B79"/>
    <mergeCell ref="C76:F79"/>
  </mergeCells>
  <printOptions gridLines="1"/>
  <pageMargins left="0.70866141732283472" right="0.70866141732283472" top="0.74803149606299213" bottom="0.74803149606299213" header="0.31496062992125984" footer="0.31496062992125984"/>
  <pageSetup paperSize="9"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troškovnik 1 god  </vt:lpstr>
      <vt:lpstr>troškovnik -Grupa 1.</vt:lpstr>
      <vt:lpstr>'troškovnik 1 god  '!Print_Area</vt:lpstr>
      <vt:lpstr>'troškovnik -Grupa 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venceslav.vavrous@vodniputovi.hr</dc:creator>
  <cp:lastModifiedBy>Ljiljana</cp:lastModifiedBy>
  <dcterms:created xsi:type="dcterms:W3CDTF">2017-04-19T12:39:55Z</dcterms:created>
  <dcterms:modified xsi:type="dcterms:W3CDTF">2017-04-28T07:04:24Z</dcterms:modified>
</cp:coreProperties>
</file>